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01/"/>
    </mc:Choice>
  </mc:AlternateContent>
  <xr:revisionPtr revIDLastSave="0" documentId="8_{0224D681-C61D-4039-98B4-17ED71BA9E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EUIL" sheetId="1" r:id="rId1"/>
    <sheet name="Calcul 01" sheetId="2" r:id="rId2"/>
    <sheet name="Titre Selectioné" sheetId="3" r:id="rId3"/>
  </sheets>
  <functionGroups builtInGroupCount="19"/>
  <definedNames>
    <definedName name="solver_adj" localSheetId="0" hidden="1">ACCEUIL!$O$19:$O$24</definedName>
    <definedName name="solver_adj" localSheetId="1" hidden="1">'Calcul 01'!$R$26:$R$29</definedName>
    <definedName name="solver_eng" localSheetId="0" hidden="1">1</definedName>
    <definedName name="solver_eng" localSheetId="1" hidden="1">1</definedName>
    <definedName name="solver_lhs1" localSheetId="1" hidden="1">'Calcul 01'!$O$26</definedName>
    <definedName name="solver_lhs10" localSheetId="1" hidden="1">'Calcul 01'!$O$30</definedName>
    <definedName name="solver_lhs11" localSheetId="1" hidden="1">'Calcul 01'!$O$31</definedName>
    <definedName name="solver_lhs12" localSheetId="1" hidden="1">'Calcul 01'!$O$31</definedName>
    <definedName name="solver_lhs2" localSheetId="1" hidden="1">'Calcul 01'!$O$26</definedName>
    <definedName name="solver_lhs3" localSheetId="1" hidden="1">'Calcul 01'!$O$27</definedName>
    <definedName name="solver_lhs4" localSheetId="1" hidden="1">'Calcul 01'!$O$27</definedName>
    <definedName name="solver_lhs5" localSheetId="1" hidden="1">'Calcul 01'!$O$28</definedName>
    <definedName name="solver_lhs6" localSheetId="1" hidden="1">'Calcul 01'!$O$28</definedName>
    <definedName name="solver_lhs7" localSheetId="1" hidden="1">'Calcul 01'!$O$29</definedName>
    <definedName name="solver_lhs8" localSheetId="1" hidden="1">'Calcul 01'!$O$29</definedName>
    <definedName name="solver_lhs9" localSheetId="1" hidden="1">'Calcul 01'!$O$30</definedName>
    <definedName name="solver_neg" localSheetId="0" hidden="1">2</definedName>
    <definedName name="solver_neg" localSheetId="1" hidden="1">2</definedName>
    <definedName name="solver_num" localSheetId="0" hidden="1">0</definedName>
    <definedName name="solver_num" localSheetId="1" hidden="1">0</definedName>
    <definedName name="solver_opt" localSheetId="0" hidden="1">ACCEUIL!$N$27</definedName>
    <definedName name="solver_opt" localSheetId="1" hidden="1">'Calcul 01'!$Q$45</definedName>
    <definedName name="solver_pre" localSheetId="0" hidden="1">0.000001</definedName>
    <definedName name="solver_pre" localSheetId="1" hidden="1">0.000001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2" localSheetId="1" hidden="1">1</definedName>
    <definedName name="solver_rel3" localSheetId="1" hidden="1">3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0.001</definedName>
    <definedName name="solver_rhs10" localSheetId="1" hidden="1">3</definedName>
    <definedName name="solver_rhs11" localSheetId="1" hidden="1">3</definedName>
    <definedName name="solver_rhs12" localSheetId="1" hidden="1">6</definedName>
    <definedName name="solver_rhs2" localSheetId="1" hidden="1">15</definedName>
    <definedName name="solver_rhs3" localSheetId="1" hidden="1">-15</definedName>
    <definedName name="solver_rhs4" localSheetId="1" hidden="1">30</definedName>
    <definedName name="solver_rhs5" localSheetId="1" hidden="1">-30</definedName>
    <definedName name="solver_rhs6" localSheetId="1" hidden="1">30</definedName>
    <definedName name="solver_rhs7" localSheetId="1" hidden="1">-30</definedName>
    <definedName name="solver_rhs8" localSheetId="1" hidden="1">30</definedName>
    <definedName name="solver_rhs9" localSheetId="1" hidden="1">0.001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_xlnm.Print_Area" localSheetId="0">ACCEUIL!$A$1:$O$30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2" l="1"/>
  <c r="M44" i="2"/>
  <c r="P43" i="2"/>
  <c r="M43" i="2"/>
  <c r="P42" i="2"/>
  <c r="M42" i="2"/>
  <c r="P41" i="2"/>
  <c r="M41" i="2"/>
  <c r="P40" i="2"/>
  <c r="M40" i="2"/>
  <c r="P39" i="2"/>
  <c r="M39" i="2"/>
  <c r="P38" i="2"/>
  <c r="M38" i="2"/>
  <c r="P37" i="2"/>
  <c r="M37" i="2"/>
  <c r="P36" i="2"/>
  <c r="M36" i="2"/>
  <c r="P35" i="2"/>
  <c r="M35" i="2"/>
  <c r="P34" i="2"/>
  <c r="M34" i="2"/>
  <c r="P33" i="2"/>
  <c r="M33" i="2"/>
  <c r="P32" i="2"/>
  <c r="M32" i="2"/>
  <c r="P31" i="2"/>
  <c r="M31" i="2"/>
  <c r="P30" i="2"/>
  <c r="M30" i="2"/>
  <c r="P29" i="2"/>
  <c r="M29" i="2"/>
  <c r="P28" i="2"/>
  <c r="M28" i="2"/>
  <c r="P27" i="2"/>
  <c r="M27" i="2"/>
  <c r="P26" i="2"/>
  <c r="M26" i="2"/>
  <c r="N26" i="2" l="1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 l="1"/>
  <c r="N45" i="2"/>
</calcChain>
</file>

<file path=xl/sharedStrings.xml><?xml version="1.0" encoding="utf-8"?>
<sst xmlns="http://schemas.openxmlformats.org/spreadsheetml/2006/main" count="229" uniqueCount="117">
  <si>
    <t>Titres selectionnés</t>
  </si>
  <si>
    <t>maturité</t>
  </si>
  <si>
    <t>Tx - MP</t>
  </si>
  <si>
    <t>Taux Coupon</t>
  </si>
  <si>
    <t>Mode Amort</t>
  </si>
  <si>
    <t>Différé</t>
  </si>
  <si>
    <t>Px - MP</t>
  </si>
  <si>
    <t>Date Em</t>
  </si>
  <si>
    <t>Année</t>
  </si>
  <si>
    <t>Semaine</t>
  </si>
  <si>
    <t>Trimestre</t>
  </si>
  <si>
    <t>Mois</t>
  </si>
  <si>
    <t>Code de l'enchére</t>
  </si>
  <si>
    <t>Emetteur</t>
  </si>
  <si>
    <t>Libellé</t>
  </si>
  <si>
    <t>ISIN</t>
  </si>
  <si>
    <t>Identifiant</t>
  </si>
  <si>
    <t>Instrument</t>
  </si>
  <si>
    <t>Is Reopening</t>
  </si>
  <si>
    <t>Voie</t>
  </si>
  <si>
    <t>Date d'émission</t>
  </si>
  <si>
    <t>Date de valeur</t>
  </si>
  <si>
    <t>Date d'échéance</t>
  </si>
  <si>
    <t>Mtt annoncé</t>
  </si>
  <si>
    <t>Mtt soumis</t>
  </si>
  <si>
    <t>Mtt retenu</t>
  </si>
  <si>
    <t>TM</t>
  </si>
  <si>
    <t>TMP</t>
  </si>
  <si>
    <t>Coupon</t>
  </si>
  <si>
    <t>PM</t>
  </si>
  <si>
    <t>PMP</t>
  </si>
  <si>
    <t>Freq amort</t>
  </si>
  <si>
    <t>Freq Int</t>
  </si>
  <si>
    <t>Type d'operation</t>
  </si>
  <si>
    <t>DVM</t>
  </si>
  <si>
    <t>Tx Post-compté</t>
  </si>
  <si>
    <t>IF</t>
  </si>
  <si>
    <t>T4</t>
  </si>
  <si>
    <t>Nov</t>
  </si>
  <si>
    <t>ADJ-SN0000003518-BAT1M-2024</t>
  </si>
  <si>
    <t>Sénégal</t>
  </si>
  <si>
    <t>SN -BT - 1 mois - 15.décembre.24</t>
  </si>
  <si>
    <t>SN0000003518</t>
  </si>
  <si>
    <t>BT</t>
  </si>
  <si>
    <t>N</t>
  </si>
  <si>
    <t>Adjudication</t>
  </si>
  <si>
    <t>A</t>
  </si>
  <si>
    <t>Ciblée</t>
  </si>
  <si>
    <t>Oct</t>
  </si>
  <si>
    <t>ADJ-SN0000003609-BAT3M-2025</t>
  </si>
  <si>
    <t>SN -BT - 3 mois - 18.janvier.26</t>
  </si>
  <si>
    <t>SN0000003609</t>
  </si>
  <si>
    <t>Y</t>
  </si>
  <si>
    <t>T1</t>
  </si>
  <si>
    <t>Fev</t>
  </si>
  <si>
    <t>ADJ-SN0000004631-BAT6M-2026</t>
  </si>
  <si>
    <t>SN -BT - 6 mois - 09.août.26</t>
  </si>
  <si>
    <t>SN0000004631</t>
  </si>
  <si>
    <t>T2</t>
  </si>
  <si>
    <t>avr</t>
  </si>
  <si>
    <t>ADJ-SN0000004888-BAT1A-1-2026</t>
  </si>
  <si>
    <t>SN -BT - 12 mois - 25.avril.27</t>
  </si>
  <si>
    <t>SN0000004888</t>
  </si>
  <si>
    <t>Emission</t>
  </si>
  <si>
    <t>T3</t>
  </si>
  <si>
    <t>Sept</t>
  </si>
  <si>
    <t>ADJ-SN0000001488-OAT2A-2023</t>
  </si>
  <si>
    <t>SN - 6% - 5 ans - 09.novembre.25</t>
  </si>
  <si>
    <t>SN0000001488</t>
  </si>
  <si>
    <t>OT</t>
  </si>
  <si>
    <t>ADJ-SN0000004896-OAT3A-1-2026</t>
  </si>
  <si>
    <t>SN - 6,3% - 3 ans - 27.avril.29</t>
  </si>
  <si>
    <t>SN0000004896</t>
  </si>
  <si>
    <t>Avril</t>
  </si>
  <si>
    <t>ADJ-SN0000004904-OAT5A-2026</t>
  </si>
  <si>
    <t>SN - 6,45% - 5 ans - 27.avril.31</t>
  </si>
  <si>
    <t>SN0000004904</t>
  </si>
  <si>
    <t>ADJ-SN0000004912-OAT7A-2026</t>
  </si>
  <si>
    <t>SN - 6,6% - 7 ans - 27.avril.33</t>
  </si>
  <si>
    <t>SN0000004912</t>
  </si>
  <si>
    <t>ADJ-SN0000004698-OT10A-2026</t>
  </si>
  <si>
    <t>SN - 6,75% - 10 ans - 23.février.36</t>
  </si>
  <si>
    <t>SN0000004698</t>
  </si>
  <si>
    <t>ADJ-SN0000001751-OAT-03-2022</t>
  </si>
  <si>
    <t>SN - 6% - 15 ans - 28.février.37</t>
  </si>
  <si>
    <t>SN0000001751</t>
  </si>
  <si>
    <t>1 mois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</si>
  <si>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</si>
  <si>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</si>
  <si>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</si>
  <si>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</si>
  <si>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</si>
  <si>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</si>
  <si>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</si>
  <si>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</si>
  <si>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</si>
  <si>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</si>
  <si>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</si>
  <si>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</si>
  <si>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</si>
  <si>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</si>
  <si>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</si>
  <si>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</si>
  <si>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</si>
  <si>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15 ans</t>
  </si>
  <si>
    <t>Profils d'Amortissements</t>
  </si>
  <si>
    <t>Maturité</t>
  </si>
  <si>
    <t>Prix</t>
  </si>
  <si>
    <t>FA</t>
  </si>
  <si>
    <t>Zero Coupon</t>
  </si>
  <si>
    <t>Taux Après Lissage</t>
  </si>
  <si>
    <t>Residus</t>
  </si>
  <si>
    <t>Paramètre</t>
  </si>
  <si>
    <t>Spline</t>
  </si>
  <si>
    <t>Somme des Residus</t>
  </si>
  <si>
    <t>oui</t>
  </si>
  <si>
    <t>Sénégal - COURBE DES TAUX 
01/05/2026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</si>
</sst>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28"/>
      <color theme="0"/>
      <name val="Helvetica Neue"/>
      <family val="3"/>
      <charset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7" fillId="4" borderId="7" xfId="0" applyFont="1" applyFill="1" applyBorder="1"/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/>
    <xf numFmtId="0" fontId="7" fillId="4" borderId="9" xfId="0" applyFont="1" applyFill="1" applyBorder="1"/>
    <xf numFmtId="0" fontId="7" fillId="4" borderId="10" xfId="0" applyFont="1" applyFill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7" fillId="4" borderId="7" xfId="0" applyFont="1" applyFill="1" applyBorder="1" applyAlignment="1">
      <alignment wrapText="1"/>
    </xf>
    <xf numFmtId="164" fontId="7" fillId="4" borderId="7" xfId="0" applyNumberFormat="1" applyFont="1" applyFill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'Calcul 01'!$M$26:$M$44</c:f>
              <c:numCache>
                <c:formatCode>General</c:formatCode>
                <c:ptCount val="19"/>
                <c:pt idx="0">
                  <c:v>6.5872777778930885E-2</c:v>
                </c:pt>
                <c:pt idx="1">
                  <c:v>6.6808634018220542E-2</c:v>
                </c:pt>
                <c:pt idx="2">
                  <c:v>6.8193797029630146E-2</c:v>
                </c:pt>
                <c:pt idx="3">
                  <c:v>6.9540780417003178E-2</c:v>
                </c:pt>
                <c:pt idx="4">
                  <c:v>7.0835000446206858E-2</c:v>
                </c:pt>
                <c:pt idx="5">
                  <c:v>7.529174779116464E-2</c:v>
                </c:pt>
                <c:pt idx="6">
                  <c:v>7.8379350302544282E-2</c:v>
                </c:pt>
                <c:pt idx="7">
                  <c:v>8.0078853166587458E-2</c:v>
                </c:pt>
                <c:pt idx="8">
                  <c:v>8.0547878568040243E-2</c:v>
                </c:pt>
                <c:pt idx="9">
                  <c:v>8.0009083833414804E-2</c:v>
                </c:pt>
                <c:pt idx="10">
                  <c:v>7.8691652778483778E-2</c:v>
                </c:pt>
                <c:pt idx="11">
                  <c:v>7.6803570630946338E-2</c:v>
                </c:pt>
                <c:pt idx="12">
                  <c:v>7.452096395274535E-2</c:v>
                </c:pt>
                <c:pt idx="13">
                  <c:v>7.1986375364179886E-2</c:v>
                </c:pt>
                <c:pt idx="14">
                  <c:v>6.9311321447328461E-2</c:v>
                </c:pt>
                <c:pt idx="15">
                  <c:v>6.6580571188841212E-2</c:v>
                </c:pt>
                <c:pt idx="16">
                  <c:v>6.3856800727116803E-2</c:v>
                </c:pt>
                <c:pt idx="17">
                  <c:v>6.1184971253715331E-2</c:v>
                </c:pt>
                <c:pt idx="18">
                  <c:v>5.8596156693633702E-2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C-4111-8A6F-48C383FE2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7.7818975710456817E-2</c:v>
                </c:pt>
                <c:pt idx="4">
                  <c:v>7.2265193707789388E-2</c:v>
                </c:pt>
                <c:pt idx="5">
                  <c:v>6.9367819409895448E-2</c:v>
                </c:pt>
                <c:pt idx="6">
                  <c:v>8.1121727702291313E-2</c:v>
                </c:pt>
                <c:pt idx="7">
                  <c:v>7.9559918736267221E-2</c:v>
                </c:pt>
                <c:pt idx="8">
                  <c:v>7.7937695055386502E-2</c:v>
                </c:pt>
                <c:pt idx="9">
                  <c:v>7.7331659317403156E-2</c:v>
                </c:pt>
                <c:pt idx="10">
                  <c:v>7.6720143426494358E-2</c:v>
                </c:pt>
                <c:pt idx="11">
                  <c:v>7.7249585510521968E-2</c:v>
                </c:pt>
                <c:pt idx="12">
                  <c:v>7.7787006112038481E-2</c:v>
                </c:pt>
                <c:pt idx="13">
                  <c:v>7.8336440900205195E-2</c:v>
                </c:pt>
                <c:pt idx="14">
                  <c:v>7.3095809348040497E-2</c:v>
                </c:pt>
                <c:pt idx="15">
                  <c:v>6.7963036283850364E-2</c:v>
                </c:pt>
                <c:pt idx="16">
                  <c:v>6.2934764777816676E-2</c:v>
                </c:pt>
                <c:pt idx="17">
                  <c:v>5.8012575202595951E-2</c:v>
                </c:pt>
                <c:pt idx="18">
                  <c:v>5.3200289847600279E-2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2C-4111-8A6F-48C383FE2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2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33" customWidth="1"/>
    <col min="13" max="13" width="12.08984375" style="33" customWidth="1"/>
    <col min="14" max="14" width="13.6328125" style="33" customWidth="1"/>
  </cols>
  <sheetData>
    <row r="1" spans="1:21" ht="15" customHeight="1">
      <c r="A1" s="1"/>
      <c r="C1" s="2"/>
      <c r="D1" s="2"/>
      <c r="E1" s="2"/>
      <c r="F1" s="2"/>
      <c r="G1" s="13" t="s">
        <v>116</v>
      </c>
      <c r="H1" s="13"/>
      <c r="I1" s="13"/>
      <c r="J1" s="13"/>
      <c r="K1" s="13"/>
      <c r="L1" s="13"/>
      <c r="M1" s="13"/>
      <c r="N1" s="13"/>
      <c r="O1" s="1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13"/>
      <c r="H2" s="13"/>
      <c r="I2" s="13"/>
      <c r="J2" s="13"/>
      <c r="K2" s="13"/>
      <c r="L2" s="13"/>
      <c r="M2" s="13"/>
      <c r="N2" s="13"/>
      <c r="O2" s="1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13"/>
      <c r="H3" s="13"/>
      <c r="I3" s="13"/>
      <c r="J3" s="13"/>
      <c r="K3" s="13"/>
      <c r="L3" s="13"/>
      <c r="M3" s="13"/>
      <c r="N3" s="13"/>
      <c r="O3" s="1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13"/>
      <c r="H4" s="13"/>
      <c r="I4" s="13"/>
      <c r="J4" s="13"/>
      <c r="K4" s="13"/>
      <c r="L4" s="13"/>
      <c r="M4" s="13"/>
      <c r="N4" s="13"/>
      <c r="O4" s="1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13"/>
      <c r="H5" s="13"/>
      <c r="I5" s="13"/>
      <c r="J5" s="13"/>
      <c r="K5" s="13"/>
      <c r="L5" s="13"/>
      <c r="M5" s="13"/>
      <c r="N5" s="13"/>
      <c r="O5" s="1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13"/>
      <c r="H6" s="13"/>
      <c r="I6" s="13"/>
      <c r="J6" s="13"/>
      <c r="K6" s="13"/>
      <c r="L6" s="13"/>
      <c r="M6" s="13"/>
      <c r="N6" s="13"/>
      <c r="O6" s="1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7"/>
      <c r="M7" s="27"/>
      <c r="N7" s="27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12"/>
      <c r="J8" s="12"/>
      <c r="K8" s="12"/>
      <c r="L8" s="12"/>
      <c r="M8" s="27"/>
      <c r="N8" s="27"/>
      <c r="O8" s="2"/>
      <c r="P8" s="2"/>
      <c r="Q8" s="2"/>
      <c r="R8" s="2"/>
      <c r="S8" s="2"/>
      <c r="T8" s="2"/>
      <c r="U8" s="2"/>
    </row>
    <row r="9" spans="1:21">
      <c r="A9" s="3"/>
      <c r="B9" s="2"/>
      <c r="C9" s="2"/>
      <c r="D9" s="2"/>
      <c r="E9" s="2"/>
      <c r="F9" s="2"/>
      <c r="G9" s="2"/>
      <c r="H9" s="2"/>
      <c r="I9" s="12"/>
      <c r="J9" s="12"/>
      <c r="K9" s="12"/>
      <c r="L9" s="12"/>
      <c r="M9" s="27"/>
      <c r="N9" s="27"/>
      <c r="O9" s="2"/>
      <c r="P9" s="2"/>
      <c r="Q9" s="2"/>
      <c r="R9" s="2"/>
      <c r="S9" s="2"/>
      <c r="T9" s="2"/>
      <c r="U9" s="2"/>
    </row>
    <row r="10" spans="1:21" ht="14.25" customHeight="1">
      <c r="A10" s="3"/>
      <c r="B10" s="2"/>
      <c r="C10" s="2"/>
      <c r="D10" s="2"/>
      <c r="E10" s="2"/>
      <c r="F10" s="2"/>
      <c r="G10" s="2"/>
      <c r="H10" s="2"/>
      <c r="I10" s="4"/>
      <c r="J10" s="4"/>
      <c r="K10" s="4"/>
      <c r="L10" s="28"/>
      <c r="M10" s="27"/>
      <c r="N10" s="27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7"/>
      <c r="M11" s="27"/>
      <c r="N11" s="27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29"/>
      <c r="M12" s="29"/>
      <c r="N12" s="29"/>
      <c r="O12" s="6"/>
      <c r="P12" s="2"/>
      <c r="Q12" s="2"/>
      <c r="R12" s="2"/>
      <c r="S12" s="2"/>
      <c r="T12" s="2"/>
      <c r="U12" s="2"/>
    </row>
    <row r="13" spans="1:21" ht="14.15" customHeight="1" thickBot="1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30" t="s">
        <v>106</v>
      </c>
      <c r="M13" s="31" t="s">
        <v>109</v>
      </c>
      <c r="N13" s="31" t="s">
        <v>110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30" t="s">
        <v>86</v>
      </c>
      <c r="M14" s="32">
        <v>6.4577363390033726E-2</v>
      </c>
      <c r="N14" s="32">
        <v>6.5872777778930885E-2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30" t="s">
        <v>87</v>
      </c>
      <c r="M15" s="32">
        <v>6.5380557740247092E-2</v>
      </c>
      <c r="N15" s="32">
        <v>6.6808634018220542E-2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30" t="s">
        <v>88</v>
      </c>
      <c r="M16" s="32">
        <v>6.5661021510878603E-2</v>
      </c>
      <c r="N16" s="32">
        <v>6.8193797029630146E-2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30" t="s">
        <v>89</v>
      </c>
      <c r="M17" s="32">
        <v>7.7818975710456817E-2</v>
      </c>
      <c r="N17" s="32">
        <v>6.9540780417003178E-2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30" t="s">
        <v>90</v>
      </c>
      <c r="M18" s="32">
        <v>7.2265193707789388E-2</v>
      </c>
      <c r="N18" s="32">
        <v>7.0835000446206858E-2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7"/>
      <c r="B19" s="2"/>
      <c r="C19" s="2"/>
      <c r="E19" s="2"/>
      <c r="F19" s="2"/>
      <c r="G19" s="2"/>
      <c r="H19" s="2"/>
      <c r="I19" s="2"/>
      <c r="J19" s="2"/>
      <c r="K19" s="2"/>
      <c r="L19" s="30" t="s">
        <v>91</v>
      </c>
      <c r="M19" s="32">
        <v>6.9367819409895448E-2</v>
      </c>
      <c r="N19" s="32">
        <v>7.529174779116464E-2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7"/>
      <c r="B20" s="2"/>
      <c r="C20" s="2"/>
      <c r="E20" s="2"/>
      <c r="F20" s="2"/>
      <c r="G20" s="2"/>
      <c r="H20" s="2"/>
      <c r="I20" s="2"/>
      <c r="J20" s="2"/>
      <c r="K20" s="2"/>
      <c r="L20" s="30" t="s">
        <v>92</v>
      </c>
      <c r="M20" s="32">
        <v>8.1121727702291313E-2</v>
      </c>
      <c r="N20" s="32">
        <v>7.8379350302544282E-2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7"/>
      <c r="B21" s="2"/>
      <c r="C21" s="2"/>
      <c r="E21" s="2"/>
      <c r="F21" s="2"/>
      <c r="G21" s="2"/>
      <c r="H21" s="2"/>
      <c r="I21" s="2"/>
      <c r="J21" s="2"/>
      <c r="K21" s="2"/>
      <c r="L21" s="30" t="s">
        <v>93</v>
      </c>
      <c r="M21" s="32">
        <v>7.9559918736267221E-2</v>
      </c>
      <c r="N21" s="32">
        <v>8.0078853166587458E-2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7"/>
      <c r="B22" s="2"/>
      <c r="C22" s="2"/>
      <c r="E22" s="2"/>
      <c r="F22" s="2"/>
      <c r="G22" s="2"/>
      <c r="H22" s="2"/>
      <c r="I22" s="2"/>
      <c r="J22" s="2"/>
      <c r="K22" s="2"/>
      <c r="L22" s="30" t="s">
        <v>94</v>
      </c>
      <c r="M22" s="32">
        <v>7.7937695055386502E-2</v>
      </c>
      <c r="N22" s="32">
        <v>8.0547878568040243E-2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7"/>
      <c r="B23" s="2"/>
      <c r="C23" s="2"/>
      <c r="E23" s="2"/>
      <c r="F23" s="2"/>
      <c r="G23" s="2"/>
      <c r="H23" s="2"/>
      <c r="I23" s="2"/>
      <c r="J23" s="2"/>
      <c r="K23" s="2"/>
      <c r="L23" s="30" t="s">
        <v>95</v>
      </c>
      <c r="M23" s="32">
        <v>7.7331659317403156E-2</v>
      </c>
      <c r="N23" s="32">
        <v>8.0009083833414804E-2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7"/>
      <c r="B24" s="2"/>
      <c r="C24" s="2"/>
      <c r="E24" s="2"/>
      <c r="F24" s="2"/>
      <c r="G24" s="2"/>
      <c r="H24" s="2"/>
      <c r="I24" s="2"/>
      <c r="J24" s="2"/>
      <c r="K24" s="2"/>
      <c r="L24" s="30" t="s">
        <v>96</v>
      </c>
      <c r="M24" s="32">
        <v>7.6720143426494358E-2</v>
      </c>
      <c r="N24" s="32">
        <v>7.8691652778483778E-2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8"/>
      <c r="E25" s="2"/>
      <c r="F25" s="2"/>
      <c r="G25" s="2"/>
      <c r="H25" s="2"/>
      <c r="I25" s="2"/>
      <c r="J25" s="2"/>
      <c r="K25" s="2"/>
      <c r="L25" s="30" t="s">
        <v>97</v>
      </c>
      <c r="M25" s="32">
        <v>7.7249585510521968E-2</v>
      </c>
      <c r="N25" s="32">
        <v>7.6803570630946338E-2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8"/>
      <c r="E26" s="2"/>
      <c r="F26" s="2"/>
      <c r="G26" s="2"/>
      <c r="H26" s="2"/>
      <c r="I26" s="2"/>
      <c r="J26" s="2"/>
      <c r="K26" s="2"/>
      <c r="L26" s="30" t="s">
        <v>98</v>
      </c>
      <c r="M26" s="32">
        <v>7.7787006112038481E-2</v>
      </c>
      <c r="N26" s="32">
        <v>7.452096395274535E-2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8"/>
      <c r="E27" s="2"/>
      <c r="F27" s="2"/>
      <c r="G27" s="2"/>
      <c r="H27" s="2"/>
      <c r="I27" s="2"/>
      <c r="J27" s="2"/>
      <c r="K27" s="2"/>
      <c r="L27" s="30" t="s">
        <v>99</v>
      </c>
      <c r="M27" s="32">
        <v>7.8336440900205195E-2</v>
      </c>
      <c r="N27" s="32">
        <v>7.1986375364179886E-2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8"/>
      <c r="E28" s="2"/>
      <c r="F28" s="2"/>
      <c r="G28" s="2"/>
      <c r="H28" s="2"/>
      <c r="I28" s="2"/>
      <c r="J28" s="2"/>
      <c r="K28" s="2"/>
      <c r="L28" s="30" t="s">
        <v>100</v>
      </c>
      <c r="M28" s="32">
        <v>7.3095809348040497E-2</v>
      </c>
      <c r="N28" s="32">
        <v>6.9311321447328461E-2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30" t="s">
        <v>101</v>
      </c>
      <c r="M29" s="32">
        <v>6.7963036283850364E-2</v>
      </c>
      <c r="N29" s="32">
        <v>6.6580571188841212E-2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30" t="s">
        <v>102</v>
      </c>
      <c r="M30" s="32">
        <v>6.2934764777816676E-2</v>
      </c>
      <c r="N30" s="32">
        <v>6.3856800727116803E-2</v>
      </c>
      <c r="O30" s="10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0" t="s">
        <v>103</v>
      </c>
      <c r="M31" s="32">
        <v>5.8012575202595951E-2</v>
      </c>
      <c r="N31" s="32">
        <v>6.1184971253715331E-2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0" t="s">
        <v>104</v>
      </c>
      <c r="M32" s="32">
        <v>5.3200289847600279E-2</v>
      </c>
      <c r="N32" s="32">
        <v>5.8596156693633702E-2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7"/>
      <c r="M33" s="27"/>
      <c r="N33" s="27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7"/>
      <c r="M34" s="27"/>
      <c r="N34" s="27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7"/>
      <c r="M35" s="27"/>
      <c r="N35" s="27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7"/>
      <c r="M36" s="27"/>
      <c r="N36" s="27"/>
      <c r="O36" s="2"/>
      <c r="P36" s="2"/>
      <c r="Q36" s="2"/>
      <c r="R36" s="2"/>
      <c r="S36" s="2"/>
    </row>
    <row r="1000" spans="1:1">
      <c r="A1000" s="11">
        <v>46143</v>
      </c>
    </row>
    <row r="1001" spans="1:1">
      <c r="A1001" t="s">
        <v>115</v>
      </c>
    </row>
    <row r="1005" spans="1:1">
      <c r="A1005" t="s">
        <v>40</v>
      </c>
    </row>
  </sheetData>
  <mergeCells count="2">
    <mergeCell ref="I8:L9"/>
    <mergeCell ref="G1:O6"/>
  </mergeCell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BE47-433F-4693-813F-7BAAD907FA5F}">
  <dimension ref="A1:AB271"/>
  <sheetViews>
    <sheetView workbookViewId="0">
      <selection activeCell="B3" sqref="B3:B271"/>
    </sheetView>
  </sheetViews>
  <sheetFormatPr baseColWidth="10" defaultRowHeight="14"/>
  <cols>
    <col min="1" max="16384" width="10.90625" style="2"/>
  </cols>
  <sheetData>
    <row r="1" spans="1:28" ht="14.5" thickBot="1">
      <c r="A1" s="14" t="s">
        <v>0</v>
      </c>
      <c r="B1" s="14"/>
      <c r="C1" s="14"/>
      <c r="D1" s="14"/>
      <c r="E1" s="14"/>
      <c r="F1" s="14"/>
      <c r="G1" s="14"/>
      <c r="H1" s="14"/>
      <c r="I1" s="14" t="s">
        <v>105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14.5" thickBot="1">
      <c r="A2" s="15"/>
      <c r="B2" s="15"/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14.5" thickBot="1">
      <c r="A3" s="23" t="s">
        <v>1</v>
      </c>
      <c r="B3" s="23" t="s">
        <v>34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2"/>
      <c r="J3" s="22">
        <v>8.3333333333333329E-2</v>
      </c>
      <c r="K3" s="22">
        <v>0.25</v>
      </c>
      <c r="L3" s="22">
        <v>0.5</v>
      </c>
      <c r="M3" s="22">
        <v>0.75</v>
      </c>
      <c r="N3" s="22">
        <v>1</v>
      </c>
      <c r="O3" s="22">
        <v>2</v>
      </c>
      <c r="P3" s="22">
        <v>3</v>
      </c>
      <c r="Q3" s="22">
        <v>4</v>
      </c>
      <c r="R3" s="22">
        <v>5</v>
      </c>
      <c r="S3" s="22">
        <v>6</v>
      </c>
      <c r="T3" s="22">
        <v>7</v>
      </c>
      <c r="U3" s="22">
        <v>8</v>
      </c>
      <c r="V3" s="22">
        <v>9</v>
      </c>
      <c r="W3" s="22">
        <v>10</v>
      </c>
      <c r="X3" s="22">
        <v>11</v>
      </c>
      <c r="Y3" s="22">
        <v>12</v>
      </c>
      <c r="Z3" s="22">
        <v>13</v>
      </c>
      <c r="AA3" s="22">
        <v>14</v>
      </c>
      <c r="AB3" s="22">
        <v>15</v>
      </c>
    </row>
    <row r="4" spans="1:28" ht="14.5" thickBot="1">
      <c r="A4" s="21">
        <v>8.3333333333333329E-2</v>
      </c>
      <c r="B4" s="21">
        <v>8.3333333333333301E-2</v>
      </c>
      <c r="C4" s="21">
        <v>6.7222852281507192E-2</v>
      </c>
      <c r="D4" s="21"/>
      <c r="E4" s="21" t="s">
        <v>36</v>
      </c>
      <c r="F4" s="21"/>
      <c r="G4" s="21">
        <v>99.47987503763926</v>
      </c>
      <c r="H4" s="21">
        <v>45611</v>
      </c>
      <c r="I4" s="22">
        <v>8.3333333333333329E-2</v>
      </c>
      <c r="J4" s="21">
        <v>100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</row>
    <row r="5" spans="1:28" ht="14.5" thickBot="1">
      <c r="A5" s="21">
        <v>0.25</v>
      </c>
      <c r="B5" s="21">
        <v>0.25</v>
      </c>
      <c r="C5" s="21">
        <v>6.6037336494094739E-2</v>
      </c>
      <c r="D5" s="21"/>
      <c r="E5" s="21" t="s">
        <v>36</v>
      </c>
      <c r="F5" s="21"/>
      <c r="G5" s="21">
        <v>98.42916666666666</v>
      </c>
      <c r="H5" s="21">
        <v>45953</v>
      </c>
      <c r="I5" s="22">
        <v>0.25</v>
      </c>
      <c r="J5" s="21">
        <v>0</v>
      </c>
      <c r="K5" s="21">
        <v>100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</row>
    <row r="6" spans="1:28" ht="14.5" thickBot="1">
      <c r="A6" s="21">
        <v>0.5</v>
      </c>
      <c r="B6" s="21">
        <v>0.5</v>
      </c>
      <c r="C6" s="21">
        <v>6.390709776782183E-2</v>
      </c>
      <c r="D6" s="21"/>
      <c r="E6" s="21" t="s">
        <v>36</v>
      </c>
      <c r="F6" s="21"/>
      <c r="G6" s="21">
        <v>96.870258691864549</v>
      </c>
      <c r="H6" s="21">
        <v>46059</v>
      </c>
      <c r="I6" s="22">
        <v>0.5</v>
      </c>
      <c r="J6" s="21">
        <v>0</v>
      </c>
      <c r="K6" s="21">
        <v>0</v>
      </c>
      <c r="L6" s="21">
        <v>100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</row>
    <row r="7" spans="1:28" ht="14.5" thickBot="1">
      <c r="A7" s="21">
        <v>1</v>
      </c>
      <c r="B7" s="21">
        <v>1</v>
      </c>
      <c r="C7" s="21">
        <v>7.2872464243148957E-2</v>
      </c>
      <c r="D7" s="21"/>
      <c r="E7" s="21" t="s">
        <v>36</v>
      </c>
      <c r="F7" s="21"/>
      <c r="G7" s="21">
        <v>93.260511100066267</v>
      </c>
      <c r="H7" s="21">
        <v>46142</v>
      </c>
      <c r="I7" s="22">
        <v>0.75</v>
      </c>
      <c r="J7" s="21">
        <v>0</v>
      </c>
      <c r="K7" s="21">
        <v>0</v>
      </c>
      <c r="L7" s="21">
        <v>0</v>
      </c>
      <c r="M7" s="21">
        <v>100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</row>
    <row r="8" spans="1:28" ht="14.5" thickBot="1">
      <c r="A8" s="21">
        <v>5</v>
      </c>
      <c r="B8" s="21">
        <v>2</v>
      </c>
      <c r="C8" s="21">
        <v>7.5059034258343579E-2</v>
      </c>
      <c r="D8" s="21">
        <v>6</v>
      </c>
      <c r="E8" s="21" t="s">
        <v>36</v>
      </c>
      <c r="F8" s="21"/>
      <c r="G8" s="21">
        <v>97.064706932460581</v>
      </c>
      <c r="H8" s="21">
        <v>45177</v>
      </c>
      <c r="I8" s="22">
        <v>1</v>
      </c>
      <c r="J8" s="21">
        <v>0</v>
      </c>
      <c r="K8" s="21">
        <v>0</v>
      </c>
      <c r="L8" s="21">
        <v>0</v>
      </c>
      <c r="M8" s="21">
        <v>0</v>
      </c>
      <c r="N8" s="21">
        <v>100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</row>
    <row r="9" spans="1:28" ht="14.5" thickBot="1">
      <c r="A9" s="21">
        <v>3</v>
      </c>
      <c r="B9" s="21">
        <v>3</v>
      </c>
      <c r="C9" s="21">
        <v>8.0534918910657241E-2</v>
      </c>
      <c r="D9" s="21">
        <v>6.3</v>
      </c>
      <c r="E9" s="21" t="s">
        <v>36</v>
      </c>
      <c r="F9" s="21"/>
      <c r="G9" s="21">
        <v>95.506562500000001</v>
      </c>
      <c r="H9" s="21">
        <v>46142</v>
      </c>
      <c r="I9" s="22">
        <v>2</v>
      </c>
      <c r="J9" s="21">
        <v>0</v>
      </c>
      <c r="K9" s="21">
        <v>0</v>
      </c>
      <c r="L9" s="21">
        <v>0</v>
      </c>
      <c r="M9" s="21">
        <v>0</v>
      </c>
      <c r="N9" s="21">
        <v>6</v>
      </c>
      <c r="O9" s="21">
        <v>104.59923652762639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</row>
    <row r="10" spans="1:28" ht="14.5" thickBot="1">
      <c r="A10" s="21">
        <v>5</v>
      </c>
      <c r="B10" s="21">
        <v>5</v>
      </c>
      <c r="C10" s="21">
        <v>7.7816429565396888E-2</v>
      </c>
      <c r="D10" s="21">
        <v>6.45</v>
      </c>
      <c r="E10" s="21" t="s">
        <v>36</v>
      </c>
      <c r="F10" s="21"/>
      <c r="G10" s="21">
        <v>94.652395161290329</v>
      </c>
      <c r="H10" s="21">
        <v>46136</v>
      </c>
      <c r="I10" s="22">
        <v>3</v>
      </c>
      <c r="J10" s="21">
        <v>0</v>
      </c>
      <c r="K10" s="21">
        <v>0</v>
      </c>
      <c r="L10" s="21">
        <v>0</v>
      </c>
      <c r="M10" s="21">
        <v>0</v>
      </c>
      <c r="N10" s="21">
        <v>6.3</v>
      </c>
      <c r="O10" s="21">
        <v>6.3</v>
      </c>
      <c r="P10" s="21">
        <v>106.3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</row>
    <row r="11" spans="1:28" ht="14.5" thickBot="1">
      <c r="A11" s="21">
        <v>7</v>
      </c>
      <c r="B11" s="21">
        <v>7</v>
      </c>
      <c r="C11" s="21">
        <v>7.6822460280212987E-2</v>
      </c>
      <c r="D11" s="21">
        <v>6.6000000000000005</v>
      </c>
      <c r="E11" s="21" t="s">
        <v>36</v>
      </c>
      <c r="F11" s="21"/>
      <c r="G11" s="21">
        <v>94.303670873786416</v>
      </c>
      <c r="H11" s="21">
        <v>46136</v>
      </c>
      <c r="I11" s="22">
        <v>4</v>
      </c>
      <c r="J11" s="21">
        <v>0</v>
      </c>
      <c r="K11" s="21">
        <v>0</v>
      </c>
      <c r="L11" s="21">
        <v>0</v>
      </c>
      <c r="M11" s="21">
        <v>0</v>
      </c>
      <c r="N11" s="21">
        <v>6.375</v>
      </c>
      <c r="O11" s="21">
        <v>6.375</v>
      </c>
      <c r="P11" s="21">
        <v>6.375</v>
      </c>
      <c r="Q11" s="21">
        <v>106.375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</row>
    <row r="12" spans="1:28" ht="14.5" thickBot="1">
      <c r="A12" s="21">
        <v>10</v>
      </c>
      <c r="B12" s="21">
        <v>10</v>
      </c>
      <c r="C12" s="21">
        <v>7.8042156057878925E-2</v>
      </c>
      <c r="D12" s="21">
        <v>6.75</v>
      </c>
      <c r="E12" s="21" t="s">
        <v>36</v>
      </c>
      <c r="F12" s="21"/>
      <c r="G12" s="21">
        <v>92.863231323867922</v>
      </c>
      <c r="H12" s="21">
        <v>46073</v>
      </c>
      <c r="I12" s="22">
        <v>5</v>
      </c>
      <c r="J12" s="21">
        <v>0</v>
      </c>
      <c r="K12" s="21">
        <v>0</v>
      </c>
      <c r="L12" s="21">
        <v>0</v>
      </c>
      <c r="M12" s="21">
        <v>0</v>
      </c>
      <c r="N12" s="21">
        <v>6.45</v>
      </c>
      <c r="O12" s="21">
        <v>6.45</v>
      </c>
      <c r="P12" s="21">
        <v>6.45</v>
      </c>
      <c r="Q12" s="21">
        <v>6.45</v>
      </c>
      <c r="R12" s="21">
        <v>106.45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</row>
    <row r="13" spans="1:28" ht="14.5" thickBot="1">
      <c r="A13" s="21">
        <v>15</v>
      </c>
      <c r="B13" s="21">
        <v>15</v>
      </c>
      <c r="C13" s="21">
        <v>5.961937361640017E-2</v>
      </c>
      <c r="D13" s="21">
        <v>6</v>
      </c>
      <c r="E13" s="21" t="s">
        <v>36</v>
      </c>
      <c r="F13" s="21"/>
      <c r="G13" s="21">
        <v>100.37059480909092</v>
      </c>
      <c r="H13" s="21">
        <v>44617</v>
      </c>
      <c r="I13" s="22">
        <v>6</v>
      </c>
      <c r="J13" s="21">
        <v>0</v>
      </c>
      <c r="K13" s="21">
        <v>0</v>
      </c>
      <c r="L13" s="21">
        <v>0</v>
      </c>
      <c r="M13" s="21">
        <v>0</v>
      </c>
      <c r="N13" s="21">
        <v>6.5250000000000004</v>
      </c>
      <c r="O13" s="21">
        <v>6.5250000000000004</v>
      </c>
      <c r="P13" s="21">
        <v>6.5250000000000004</v>
      </c>
      <c r="Q13" s="21">
        <v>6.5250000000000004</v>
      </c>
      <c r="R13" s="21">
        <v>6.5250000000000004</v>
      </c>
      <c r="S13" s="21">
        <v>106.52500000000001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ht="15" thickBot="1">
      <c r="B14"/>
      <c r="I14" s="22">
        <v>7</v>
      </c>
      <c r="J14" s="21">
        <v>0</v>
      </c>
      <c r="K14" s="21">
        <v>0</v>
      </c>
      <c r="L14" s="21">
        <v>0</v>
      </c>
      <c r="M14" s="21">
        <v>0</v>
      </c>
      <c r="N14" s="21">
        <v>6.6000000000000005</v>
      </c>
      <c r="O14" s="21">
        <v>6.6000000000000005</v>
      </c>
      <c r="P14" s="21">
        <v>6.6000000000000005</v>
      </c>
      <c r="Q14" s="21">
        <v>6.6000000000000005</v>
      </c>
      <c r="R14" s="21">
        <v>6.6000000000000005</v>
      </c>
      <c r="S14" s="21">
        <v>6.6000000000000005</v>
      </c>
      <c r="T14" s="21">
        <v>106.6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</row>
    <row r="15" spans="1:28" ht="15" thickBot="1">
      <c r="B15"/>
      <c r="I15" s="22">
        <v>8</v>
      </c>
      <c r="J15" s="21">
        <v>0</v>
      </c>
      <c r="K15" s="21">
        <v>0</v>
      </c>
      <c r="L15" s="21">
        <v>0</v>
      </c>
      <c r="M15" s="21">
        <v>0</v>
      </c>
      <c r="N15" s="21">
        <v>6.65</v>
      </c>
      <c r="O15" s="21">
        <v>6.65</v>
      </c>
      <c r="P15" s="21">
        <v>6.65</v>
      </c>
      <c r="Q15" s="21">
        <v>6.65</v>
      </c>
      <c r="R15" s="21">
        <v>6.65</v>
      </c>
      <c r="S15" s="21">
        <v>6.65</v>
      </c>
      <c r="T15" s="21">
        <v>6.65</v>
      </c>
      <c r="U15" s="21">
        <v>106.65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</row>
    <row r="16" spans="1:28" ht="15" thickBot="1">
      <c r="B16"/>
      <c r="I16" s="22">
        <v>9</v>
      </c>
      <c r="J16" s="21">
        <v>0</v>
      </c>
      <c r="K16" s="21">
        <v>0</v>
      </c>
      <c r="L16" s="21">
        <v>0</v>
      </c>
      <c r="M16" s="21">
        <v>0</v>
      </c>
      <c r="N16" s="21">
        <v>6.7</v>
      </c>
      <c r="O16" s="21">
        <v>6.7</v>
      </c>
      <c r="P16" s="21">
        <v>6.7</v>
      </c>
      <c r="Q16" s="21">
        <v>6.7</v>
      </c>
      <c r="R16" s="21">
        <v>6.7</v>
      </c>
      <c r="S16" s="21">
        <v>6.7</v>
      </c>
      <c r="T16" s="21">
        <v>6.7</v>
      </c>
      <c r="U16" s="21">
        <v>6.7</v>
      </c>
      <c r="V16" s="21">
        <v>106.7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</row>
    <row r="17" spans="2:28" ht="15" thickBot="1">
      <c r="B17"/>
      <c r="I17" s="22">
        <v>10</v>
      </c>
      <c r="J17" s="21">
        <v>0</v>
      </c>
      <c r="K17" s="21">
        <v>0</v>
      </c>
      <c r="L17" s="21">
        <v>0</v>
      </c>
      <c r="M17" s="21">
        <v>0</v>
      </c>
      <c r="N17" s="21">
        <v>6.75</v>
      </c>
      <c r="O17" s="21">
        <v>6.75</v>
      </c>
      <c r="P17" s="21">
        <v>6.75</v>
      </c>
      <c r="Q17" s="21">
        <v>6.75</v>
      </c>
      <c r="R17" s="21">
        <v>6.75</v>
      </c>
      <c r="S17" s="21">
        <v>6.75</v>
      </c>
      <c r="T17" s="21">
        <v>6.75</v>
      </c>
      <c r="U17" s="21">
        <v>6.75</v>
      </c>
      <c r="V17" s="21">
        <v>6.75</v>
      </c>
      <c r="W17" s="21">
        <v>106.75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2:28" ht="15" thickBot="1">
      <c r="B18"/>
      <c r="I18" s="22">
        <v>11</v>
      </c>
      <c r="J18" s="21">
        <v>0</v>
      </c>
      <c r="K18" s="21">
        <v>0</v>
      </c>
      <c r="L18" s="21">
        <v>0</v>
      </c>
      <c r="M18" s="21">
        <v>0</v>
      </c>
      <c r="N18" s="21">
        <v>6.6</v>
      </c>
      <c r="O18" s="21">
        <v>6.6</v>
      </c>
      <c r="P18" s="21">
        <v>6.6</v>
      </c>
      <c r="Q18" s="21">
        <v>6.6</v>
      </c>
      <c r="R18" s="21">
        <v>6.6</v>
      </c>
      <c r="S18" s="21">
        <v>6.6</v>
      </c>
      <c r="T18" s="21">
        <v>6.6</v>
      </c>
      <c r="U18" s="21">
        <v>6.6</v>
      </c>
      <c r="V18" s="21">
        <v>6.6</v>
      </c>
      <c r="W18" s="21">
        <v>6.6</v>
      </c>
      <c r="X18" s="21">
        <v>106.6</v>
      </c>
      <c r="Y18" s="21">
        <v>0</v>
      </c>
      <c r="Z18" s="21">
        <v>0</v>
      </c>
      <c r="AA18" s="21">
        <v>0</v>
      </c>
      <c r="AB18" s="21">
        <v>0</v>
      </c>
    </row>
    <row r="19" spans="2:28" ht="15" thickBot="1">
      <c r="B19"/>
      <c r="I19" s="22">
        <v>12</v>
      </c>
      <c r="J19" s="21">
        <v>0</v>
      </c>
      <c r="K19" s="21">
        <v>0</v>
      </c>
      <c r="L19" s="21">
        <v>0</v>
      </c>
      <c r="M19" s="21">
        <v>0</v>
      </c>
      <c r="N19" s="21">
        <v>6.45</v>
      </c>
      <c r="O19" s="21">
        <v>6.45</v>
      </c>
      <c r="P19" s="21">
        <v>6.45</v>
      </c>
      <c r="Q19" s="21">
        <v>6.45</v>
      </c>
      <c r="R19" s="21">
        <v>6.45</v>
      </c>
      <c r="S19" s="21">
        <v>6.45</v>
      </c>
      <c r="T19" s="21">
        <v>6.45</v>
      </c>
      <c r="U19" s="21">
        <v>6.45</v>
      </c>
      <c r="V19" s="21">
        <v>6.45</v>
      </c>
      <c r="W19" s="21">
        <v>6.45</v>
      </c>
      <c r="X19" s="21">
        <v>6.45</v>
      </c>
      <c r="Y19" s="21">
        <v>106.45</v>
      </c>
      <c r="Z19" s="21">
        <v>0</v>
      </c>
      <c r="AA19" s="21">
        <v>0</v>
      </c>
      <c r="AB19" s="21">
        <v>0</v>
      </c>
    </row>
    <row r="20" spans="2:28" ht="15" thickBot="1">
      <c r="B20"/>
      <c r="I20" s="22">
        <v>13</v>
      </c>
      <c r="J20" s="21">
        <v>0</v>
      </c>
      <c r="K20" s="21">
        <v>0</v>
      </c>
      <c r="L20" s="21">
        <v>0</v>
      </c>
      <c r="M20" s="21">
        <v>0</v>
      </c>
      <c r="N20" s="21">
        <v>6.3</v>
      </c>
      <c r="O20" s="21">
        <v>6.3</v>
      </c>
      <c r="P20" s="21">
        <v>6.3</v>
      </c>
      <c r="Q20" s="21">
        <v>6.3</v>
      </c>
      <c r="R20" s="21">
        <v>6.3</v>
      </c>
      <c r="S20" s="21">
        <v>6.3</v>
      </c>
      <c r="T20" s="21">
        <v>6.3</v>
      </c>
      <c r="U20" s="21">
        <v>6.3</v>
      </c>
      <c r="V20" s="21">
        <v>6.3</v>
      </c>
      <c r="W20" s="21">
        <v>6.3</v>
      </c>
      <c r="X20" s="21">
        <v>6.3</v>
      </c>
      <c r="Y20" s="21">
        <v>6.3</v>
      </c>
      <c r="Z20" s="21">
        <v>106.3</v>
      </c>
      <c r="AA20" s="21">
        <v>0</v>
      </c>
      <c r="AB20" s="21">
        <v>0</v>
      </c>
    </row>
    <row r="21" spans="2:28" ht="15" thickBot="1">
      <c r="B21"/>
      <c r="I21" s="22">
        <v>14</v>
      </c>
      <c r="J21" s="21">
        <v>0</v>
      </c>
      <c r="K21" s="21">
        <v>0</v>
      </c>
      <c r="L21" s="21">
        <v>0</v>
      </c>
      <c r="M21" s="21">
        <v>0</v>
      </c>
      <c r="N21" s="21">
        <v>6.15</v>
      </c>
      <c r="O21" s="21">
        <v>6.15</v>
      </c>
      <c r="P21" s="21">
        <v>6.15</v>
      </c>
      <c r="Q21" s="21">
        <v>6.15</v>
      </c>
      <c r="R21" s="21">
        <v>6.15</v>
      </c>
      <c r="S21" s="21">
        <v>6.15</v>
      </c>
      <c r="T21" s="21">
        <v>6.15</v>
      </c>
      <c r="U21" s="21">
        <v>6.15</v>
      </c>
      <c r="V21" s="21">
        <v>6.15</v>
      </c>
      <c r="W21" s="21">
        <v>6.15</v>
      </c>
      <c r="X21" s="21">
        <v>6.15</v>
      </c>
      <c r="Y21" s="21">
        <v>6.15</v>
      </c>
      <c r="Z21" s="21">
        <v>6.15</v>
      </c>
      <c r="AA21" s="21">
        <v>106.15</v>
      </c>
      <c r="AB21" s="21">
        <v>0</v>
      </c>
    </row>
    <row r="22" spans="2:28" ht="15" thickBot="1">
      <c r="B22"/>
      <c r="I22" s="22">
        <v>15</v>
      </c>
      <c r="J22" s="21">
        <v>0</v>
      </c>
      <c r="K22" s="21">
        <v>0</v>
      </c>
      <c r="L22" s="21">
        <v>0</v>
      </c>
      <c r="M22" s="21">
        <v>0</v>
      </c>
      <c r="N22" s="21">
        <v>6</v>
      </c>
      <c r="O22" s="21">
        <v>6</v>
      </c>
      <c r="P22" s="21">
        <v>6</v>
      </c>
      <c r="Q22" s="21">
        <v>6</v>
      </c>
      <c r="R22" s="21">
        <v>6</v>
      </c>
      <c r="S22" s="21">
        <v>6</v>
      </c>
      <c r="T22" s="21">
        <v>6</v>
      </c>
      <c r="U22" s="21">
        <v>6</v>
      </c>
      <c r="V22" s="21">
        <v>6</v>
      </c>
      <c r="W22" s="21">
        <v>6</v>
      </c>
      <c r="X22" s="21">
        <v>6</v>
      </c>
      <c r="Y22" s="21">
        <v>6</v>
      </c>
      <c r="Z22" s="21">
        <v>6</v>
      </c>
      <c r="AA22" s="21">
        <v>6</v>
      </c>
      <c r="AB22" s="21">
        <v>106</v>
      </c>
    </row>
    <row r="23" spans="2:28" ht="14.5">
      <c r="B23"/>
    </row>
    <row r="24" spans="2:28" ht="15" thickBot="1">
      <c r="B24"/>
    </row>
    <row r="25" spans="2:28" ht="15" thickBot="1">
      <c r="B25"/>
      <c r="I25" s="22" t="s">
        <v>106</v>
      </c>
      <c r="J25" s="22" t="s">
        <v>107</v>
      </c>
      <c r="K25" s="22" t="s">
        <v>108</v>
      </c>
      <c r="L25" s="22" t="s">
        <v>109</v>
      </c>
      <c r="M25" s="22" t="s">
        <v>110</v>
      </c>
      <c r="N25" s="22" t="s">
        <v>111</v>
      </c>
      <c r="O25" s="22" t="s">
        <v>112</v>
      </c>
      <c r="P25" s="22" t="s">
        <v>113</v>
      </c>
      <c r="Q25" s="22" t="s">
        <v>111</v>
      </c>
      <c r="R25" s="22" t="s">
        <v>112</v>
      </c>
    </row>
    <row r="26" spans="2:28" ht="15" thickBot="1">
      <c r="B26"/>
      <c r="H26" s="2" t="s">
        <v>86</v>
      </c>
      <c r="I26" s="22">
        <v>8.3333333333333329E-2</v>
      </c>
      <c r="J26" s="21">
        <v>99.47987503763926</v>
      </c>
      <c r="K26" s="21">
        <v>0.99479875037639265</v>
      </c>
      <c r="L26" s="21">
        <v>6.4577363390033726E-2</v>
      </c>
      <c r="M26" s="21">
        <f>nss($I$26,$O$26,$O$27,$O$28,$O$29,$O$30,$O$31)</f>
        <v>6.5872777778930885E-2</v>
      </c>
      <c r="N26" s="21">
        <f>IF($L$26&gt;0,POWER($L$26-$M$26,2),"")</f>
        <v>1.6780984389618005E-6</v>
      </c>
      <c r="O26" s="21">
        <v>1E-3</v>
      </c>
      <c r="P26" s="21">
        <f>spline($I$26,$R$26,$R$27,$R$28,$R$29)</f>
        <v>6.0329200025846241E-2</v>
      </c>
      <c r="Q26" s="21">
        <f>IF($L$26&gt;0,POWER($L$26-$P$26,2),"")</f>
        <v>1.8046891968824728E-5</v>
      </c>
      <c r="R26" s="21">
        <v>7.9514637118843125E-3</v>
      </c>
    </row>
    <row r="27" spans="2:28" ht="15" thickBot="1">
      <c r="B27"/>
      <c r="H27" s="2" t="s">
        <v>87</v>
      </c>
      <c r="I27" s="22">
        <v>0.25</v>
      </c>
      <c r="J27" s="21">
        <v>98.42916666666666</v>
      </c>
      <c r="K27" s="21">
        <v>0.98429166666666668</v>
      </c>
      <c r="L27" s="21">
        <v>6.5380557740247092E-2</v>
      </c>
      <c r="M27" s="21">
        <f>nss($I$27,$O$26,$O$27,$O$28,$O$29,$O$30,$O$31)</f>
        <v>6.6808634018220542E-2</v>
      </c>
      <c r="N27" s="21">
        <f>IF($L$27&gt;0,POWER($L$27-$M$27,2),"")</f>
        <v>2.0394018557105031E-6</v>
      </c>
      <c r="O27" s="21">
        <v>6.4403432920290146E-2</v>
      </c>
      <c r="P27" s="21">
        <f>spline($I$27,$R$26,$R$27,$R$28,$R$29)</f>
        <v>6.1607938611814059E-2</v>
      </c>
      <c r="Q27" s="21">
        <f>IF($L$27&gt;0,POWER($L$27-$P$27,2),"")</f>
        <v>1.4232655088218817E-5</v>
      </c>
      <c r="R27" s="21">
        <v>-8.4230753581338372E-4</v>
      </c>
    </row>
    <row r="28" spans="2:28" ht="15" thickBot="1">
      <c r="B28"/>
      <c r="H28" s="2" t="s">
        <v>88</v>
      </c>
      <c r="I28" s="22">
        <v>0.5</v>
      </c>
      <c r="J28" s="21">
        <v>96.870258691864549</v>
      </c>
      <c r="K28" s="21">
        <v>0.96870258691864553</v>
      </c>
      <c r="L28" s="21">
        <v>6.5661021510878603E-2</v>
      </c>
      <c r="M28" s="21">
        <f>nss($I$28,$O$26,$O$27,$O$28,$O$29,$O$30,$O$31)</f>
        <v>6.8193797029630146E-2</v>
      </c>
      <c r="N28" s="21">
        <f>IF($L$28&gt;0,POWER($L$28-$M$28,2),"")</f>
        <v>6.4149518283871463E-6</v>
      </c>
      <c r="O28" s="21">
        <v>8.7762400885964386E-3</v>
      </c>
      <c r="P28" s="21">
        <f>spline($I$28,$R$26,$R$27,$R$28,$R$29)</f>
        <v>6.3439976297958653E-2</v>
      </c>
      <c r="Q28" s="21">
        <f>IF($L$28&gt;0,POWER($L$28-$P$28,2),"")</f>
        <v>4.9330418378346274E-6</v>
      </c>
      <c r="R28" s="21">
        <v>1.9240421838003343E-5</v>
      </c>
    </row>
    <row r="29" spans="2:28" ht="15" thickBot="1">
      <c r="B29"/>
      <c r="H29" s="2" t="s">
        <v>89</v>
      </c>
      <c r="I29" s="22">
        <v>0.75</v>
      </c>
      <c r="J29" s="21">
        <v>94.534565181763824</v>
      </c>
      <c r="K29" s="21">
        <v>0.9453456518176383</v>
      </c>
      <c r="L29" s="21">
        <v>7.7818975710456817E-2</v>
      </c>
      <c r="M29" s="21">
        <f>nss($I$29,$O$26,$O$27,$O$28,$O$29,$O$30,$O$31)</f>
        <v>6.9540780417003178E-2</v>
      </c>
      <c r="N29" s="21">
        <f>IF($L$29&gt;0,POWER($L$29-$M$29,2),"")</f>
        <v>6.8528517316557977E-5</v>
      </c>
      <c r="O29" s="21">
        <v>0.21401918368195938</v>
      </c>
      <c r="P29" s="21">
        <f>spline($I$29,$R$26,$R$27,$R$28,$R$29)</f>
        <v>6.5170333121221211E-2</v>
      </c>
      <c r="Q29" s="21">
        <f>IF($L$29&gt;0,POWER($L$29-$P$29,2),"")</f>
        <v>1.5998815935022482E-4</v>
      </c>
      <c r="R29" s="21">
        <v>5.9672416273240096E-2</v>
      </c>
    </row>
    <row r="30" spans="2:28" ht="15" thickBot="1">
      <c r="B30"/>
      <c r="H30" s="2" t="s">
        <v>90</v>
      </c>
      <c r="I30" s="22">
        <v>1</v>
      </c>
      <c r="J30" s="21">
        <v>93.260511100066267</v>
      </c>
      <c r="K30" s="21">
        <v>0.93260511100066268</v>
      </c>
      <c r="L30" s="21">
        <v>7.2265193707789388E-2</v>
      </c>
      <c r="M30" s="21">
        <f>nss($I$30,$O$26,$O$27,$O$28,$O$29,$O$30,$O$31)</f>
        <v>7.0835000446206858E-2</v>
      </c>
      <c r="N30" s="21">
        <f>IF($L$30&gt;0,POWER($L$30-$M$30,2),"")</f>
        <v>2.0454527654760742E-6</v>
      </c>
      <c r="O30" s="21">
        <v>1.3369905889986402</v>
      </c>
      <c r="P30" s="21">
        <f>spline($I$30,$R$26,$R$27,$R$28,$R$29)</f>
        <v>6.6800812871149029E-2</v>
      </c>
      <c r="Q30" s="21">
        <f>IF($L$30&gt;0,POWER($L$30-$P$30,2),"")</f>
        <v>2.9859457927842391E-5</v>
      </c>
      <c r="R30" s="21"/>
    </row>
    <row r="31" spans="2:28" ht="15" thickBot="1">
      <c r="B31"/>
      <c r="H31" s="2" t="s">
        <v>91</v>
      </c>
      <c r="I31" s="22">
        <v>2</v>
      </c>
      <c r="J31" s="21">
        <v>97.064706932460581</v>
      </c>
      <c r="K31" s="21">
        <v>0.87447173901979769</v>
      </c>
      <c r="L31" s="21">
        <v>6.9367819409895448E-2</v>
      </c>
      <c r="M31" s="21">
        <f>nss($I$31,$O$26,$O$27,$O$28,$O$29,$O$30,$O$31)</f>
        <v>7.529174779116464E-2</v>
      </c>
      <c r="N31" s="21">
        <f>IF($L$31&gt;0,POWER($L$31-$M$31,2),"")</f>
        <v>3.5092927466406629E-5</v>
      </c>
      <c r="O31" s="21">
        <v>4.0478966497277975</v>
      </c>
      <c r="P31" s="21">
        <f>spline($I$31,$R$26,$R$27,$R$28,$R$29)</f>
        <v>7.2360036928459215E-2</v>
      </c>
      <c r="Q31" s="21">
        <f>IF($L$31&gt;0,POWER($L$31-$P$31,2),"")</f>
        <v>8.9533656783999062E-6</v>
      </c>
      <c r="R31" s="21"/>
    </row>
    <row r="32" spans="2:28" ht="15" thickBot="1">
      <c r="B32"/>
      <c r="H32" s="2" t="s">
        <v>92</v>
      </c>
      <c r="I32" s="22">
        <v>3</v>
      </c>
      <c r="J32" s="21">
        <v>95.506562500000001</v>
      </c>
      <c r="K32" s="21">
        <v>0.7913638602527856</v>
      </c>
      <c r="L32" s="21">
        <v>8.1121727702291313E-2</v>
      </c>
      <c r="M32" s="21">
        <f>nss($I$32,$O$26,$O$27,$O$28,$O$29,$O$30,$O$31)</f>
        <v>7.8379350302544282E-2</v>
      </c>
      <c r="N32" s="21">
        <f>IF($L$32&gt;0,POWER($L$32-$M$32,2),"")</f>
        <v>7.5206338026432885E-6</v>
      </c>
      <c r="O32" s="21"/>
      <c r="P32" s="21">
        <f>spline($I$32,$R$26,$R$27,$R$28,$R$29)</f>
        <v>7.6465530976198667E-2</v>
      </c>
      <c r="Q32" s="21">
        <f>IF($L$32&gt;0,POWER($L$32-$P$32,2),"")</f>
        <v>2.1680167952075871E-5</v>
      </c>
      <c r="R32" s="21"/>
    </row>
    <row r="33" spans="2:18" ht="15" thickBot="1">
      <c r="B33"/>
      <c r="H33" s="2" t="s">
        <v>93</v>
      </c>
      <c r="I33" s="22">
        <v>4</v>
      </c>
      <c r="J33" s="21">
        <v>94.881432370592179</v>
      </c>
      <c r="K33" s="21">
        <v>0.73622912190458512</v>
      </c>
      <c r="L33" s="21">
        <v>7.9559918736267221E-2</v>
      </c>
      <c r="M33" s="21">
        <f>nss($I$33,$O$26,$O$27,$O$28,$O$29,$O$30,$O$31)</f>
        <v>8.0078853166587458E-2</v>
      </c>
      <c r="N33" s="21">
        <f>IF($L$33&gt;0,POWER($L$33-$M$33,2),"")</f>
        <v>2.6929294297178833E-7</v>
      </c>
      <c r="O33" s="21"/>
      <c r="P33" s="21">
        <f>spline($I$33,$R$26,$R$27,$R$28,$R$29)</f>
        <v>7.9232737545395421E-2</v>
      </c>
      <c r="Q33" s="21">
        <f>IF($L$33&gt;0,POWER($L$33-$P$33,2),"")</f>
        <v>1.0704753166028943E-7</v>
      </c>
      <c r="R33" s="21"/>
    </row>
    <row r="34" spans="2:18" ht="15" thickBot="1">
      <c r="B34"/>
      <c r="H34" s="2" t="s">
        <v>94</v>
      </c>
      <c r="I34" s="22">
        <v>5</v>
      </c>
      <c r="J34" s="21">
        <v>94.652395161290329</v>
      </c>
      <c r="K34" s="21">
        <v>0.68711859787452623</v>
      </c>
      <c r="L34" s="21">
        <v>7.7937695055386502E-2</v>
      </c>
      <c r="M34" s="21">
        <f>nss($I$34,$O$26,$O$27,$O$28,$O$29,$O$30,$O$31)</f>
        <v>8.0547878568040243E-2</v>
      </c>
      <c r="N34" s="21">
        <f>IF($L$34&gt;0,POWER($L$34-$M$34,2),"")</f>
        <v>6.8130579697294219E-6</v>
      </c>
      <c r="O34" s="21"/>
      <c r="P34" s="21">
        <f>spline($I$34,$R$26,$R$27,$R$28,$R$29)</f>
        <v>8.0777099167077482E-2</v>
      </c>
      <c r="Q34" s="21">
        <f>IF($L$34&gt;0,POWER($L$34-$P$34,2),"")</f>
        <v>8.0622157094876409E-6</v>
      </c>
      <c r="R34" s="21"/>
    </row>
    <row r="35" spans="2:18" ht="15" thickBot="1">
      <c r="B35"/>
      <c r="H35" s="2" t="s">
        <v>95</v>
      </c>
      <c r="I35" s="22">
        <v>6</v>
      </c>
      <c r="J35" s="21">
        <v>94.374776603000541</v>
      </c>
      <c r="K35" s="21">
        <v>0.63959265052249603</v>
      </c>
      <c r="L35" s="21">
        <v>7.7331659317403156E-2</v>
      </c>
      <c r="M35" s="21">
        <f>nss($I$35,$O$26,$O$27,$O$28,$O$29,$O$30,$O$31)</f>
        <v>8.0009083833414804E-2</v>
      </c>
      <c r="N35" s="21">
        <f>IF($L$35&gt;0,POWER($L$35-$M$35,2),"")</f>
        <v>7.168602038940206E-6</v>
      </c>
      <c r="O35" s="21"/>
      <c r="P35" s="21">
        <f>spline($I$35,$R$26,$R$27,$R$28,$R$29)</f>
        <v>8.1214058372272885E-2</v>
      </c>
      <c r="Q35" s="21">
        <f>IF($L$35&gt;0,POWER($L$35-$P$35,2),"")</f>
        <v>1.5073022421253361E-5</v>
      </c>
      <c r="R35" s="21"/>
    </row>
    <row r="36" spans="2:18" ht="15" thickBot="1">
      <c r="B36"/>
      <c r="H36" s="2" t="s">
        <v>96</v>
      </c>
      <c r="I36" s="22">
        <v>7</v>
      </c>
      <c r="J36" s="21">
        <v>94.303670873786416</v>
      </c>
      <c r="K36" s="21">
        <v>0.59604648913688918</v>
      </c>
      <c r="L36" s="21">
        <v>7.6720143426494358E-2</v>
      </c>
      <c r="M36" s="21">
        <f>nss($I$36,$O$26,$O$27,$O$28,$O$29,$O$30,$O$31)</f>
        <v>7.8691652778483778E-2</v>
      </c>
      <c r="N36" s="21">
        <f>IF($L$36&gt;0,POWER($L$36-$M$36,2),"")</f>
        <v>3.8868491249817431E-6</v>
      </c>
      <c r="O36" s="21"/>
      <c r="P36" s="21">
        <f>spline($I$36,$R$26,$R$27,$R$28,$R$29)</f>
        <v>8.0659057692009622E-2</v>
      </c>
      <c r="Q36" s="21">
        <f>IF($L$36&gt;0,POWER($L$36-$P$36,2),"")</f>
        <v>1.5515045591079655E-5</v>
      </c>
      <c r="R36" s="21"/>
    </row>
    <row r="37" spans="2:18" ht="15" thickBot="1">
      <c r="B37"/>
      <c r="H37" s="2" t="s">
        <v>97</v>
      </c>
      <c r="I37" s="22">
        <v>8</v>
      </c>
      <c r="J37" s="21">
        <v>93.769049030304444</v>
      </c>
      <c r="K37" s="21">
        <v>0.55140324136635122</v>
      </c>
      <c r="L37" s="21">
        <v>7.7249585510521968E-2</v>
      </c>
      <c r="M37" s="21">
        <f>nss($I$37,$O$26,$O$27,$O$28,$O$29,$O$30,$O$31)</f>
        <v>7.6803570630946338E-2</v>
      </c>
      <c r="N37" s="21">
        <f>IF($L$37&gt;0,POWER($L$37-$M$37,2),"")</f>
        <v>1.9892927280286296E-7</v>
      </c>
      <c r="O37" s="21"/>
      <c r="P37" s="21">
        <f>spline($I$37,$R$26,$R$27,$R$28,$R$29)</f>
        <v>7.9227539657315743E-2</v>
      </c>
      <c r="Q37" s="21">
        <f>IF($L$37&gt;0,POWER($L$37-$P$37,2),"")</f>
        <v>3.9123026068186931E-6</v>
      </c>
      <c r="R37" s="21"/>
    </row>
    <row r="38" spans="2:18" ht="15" thickBot="1">
      <c r="B38"/>
      <c r="H38" s="2" t="s">
        <v>98</v>
      </c>
      <c r="I38" s="22">
        <v>9</v>
      </c>
      <c r="J38" s="21">
        <v>93.290242567109374</v>
      </c>
      <c r="K38" s="21">
        <v>0.50956959824635562</v>
      </c>
      <c r="L38" s="21">
        <v>7.7787006112038481E-2</v>
      </c>
      <c r="M38" s="21">
        <f>nss($I$38,$O$26,$O$27,$O$28,$O$29,$O$30,$O$31)</f>
        <v>7.452096395274535E-2</v>
      </c>
      <c r="N38" s="21">
        <f>IF($L$38&gt;0,POWER($L$38-$M$38,2),"")</f>
        <v>1.0667031386280137E-5</v>
      </c>
      <c r="O38" s="21"/>
      <c r="P38" s="21">
        <f>spline($I$38,$R$26,$R$27,$R$28,$R$29)</f>
        <v>7.7034946799219267E-2</v>
      </c>
      <c r="Q38" s="21">
        <f>IF($L$38&gt;0,POWER($L$38-$P$38,2),"")</f>
        <v>5.6559320999810886E-7</v>
      </c>
      <c r="R38" s="21"/>
    </row>
    <row r="39" spans="2:18" ht="15" thickBot="1">
      <c r="B39"/>
      <c r="H39" s="2" t="s">
        <v>99</v>
      </c>
      <c r="I39" s="22">
        <v>10</v>
      </c>
      <c r="J39" s="21">
        <v>92.863231323867922</v>
      </c>
      <c r="K39" s="21">
        <v>0.47038902633187718</v>
      </c>
      <c r="L39" s="21">
        <v>7.8336440900205195E-2</v>
      </c>
      <c r="M39" s="21">
        <f>nss($I$39,$O$26,$O$27,$O$28,$O$29,$O$30,$O$31)</f>
        <v>7.1986375364179886E-2</v>
      </c>
      <c r="N39" s="21">
        <f>IF($L$39&gt;0,POWER($L$39-$M$39,2),"")</f>
        <v>4.0323332311816397E-5</v>
      </c>
      <c r="O39" s="21"/>
      <c r="P39" s="21">
        <f>spline($I$39,$R$26,$R$27,$R$28,$R$29)</f>
        <v>7.4196721648748187E-2</v>
      </c>
      <c r="Q39" s="21">
        <f>IF($L$39&gt;0,POWER($L$39-$P$39,2),"")</f>
        <v>1.713727548088377E-5</v>
      </c>
      <c r="R39" s="21"/>
    </row>
    <row r="40" spans="2:18" ht="15" thickBot="1">
      <c r="B40"/>
      <c r="H40" s="2" t="s">
        <v>100</v>
      </c>
      <c r="I40" s="22">
        <v>11</v>
      </c>
      <c r="J40" s="21">
        <v>93.86670764555825</v>
      </c>
      <c r="K40" s="21">
        <v>0.46023168264752806</v>
      </c>
      <c r="L40" s="21">
        <v>7.3095809348040497E-2</v>
      </c>
      <c r="M40" s="21">
        <f>nss($I$40,$O$26,$O$27,$O$28,$O$29,$O$30,$O$31)</f>
        <v>6.9311321447328461E-2</v>
      </c>
      <c r="N40" s="21">
        <f>IF($L$40&gt;0,POWER($L$40-$M$40,2),"")</f>
        <v>1.4322348670635791E-5</v>
      </c>
      <c r="O40" s="21"/>
      <c r="P40" s="21">
        <f>spline($I$40,$R$26,$R$27,$R$28,$R$29)</f>
        <v>7.0828306736930552E-2</v>
      </c>
      <c r="Q40" s="21">
        <f>IF($L$40&gt;0,POWER($L$40-$P$40,2),"")</f>
        <v>5.1415680913904182E-6</v>
      </c>
      <c r="R40" s="21"/>
    </row>
    <row r="41" spans="2:18" ht="15" thickBot="1">
      <c r="B41"/>
      <c r="H41" s="2" t="s">
        <v>101</v>
      </c>
      <c r="I41" s="22">
        <v>12</v>
      </c>
      <c r="J41" s="21">
        <v>95.114484405160752</v>
      </c>
      <c r="K41" s="21">
        <v>0.45428180546830338</v>
      </c>
      <c r="L41" s="21">
        <v>6.7963036283850364E-2</v>
      </c>
      <c r="M41" s="21">
        <f>nss($I$41,$O$26,$O$27,$O$28,$O$29,$O$30,$O$31)</f>
        <v>6.6580571188841212E-2</v>
      </c>
      <c r="N41" s="21">
        <f>IF($L$41&gt;0,POWER($L$41-$M$41,2),"")</f>
        <v>1.9112097389186657E-6</v>
      </c>
      <c r="O41" s="21"/>
      <c r="P41" s="21">
        <f>spline($I$41,$R$26,$R$27,$R$28,$R$29)</f>
        <v>6.7045144594794367E-2</v>
      </c>
      <c r="Q41" s="21">
        <f>IF($L$41&gt;0,POWER($L$41-$P$41,2),"")</f>
        <v>8.4252515283807076E-7</v>
      </c>
      <c r="R41" s="21"/>
    </row>
    <row r="42" spans="2:18" ht="15" thickBot="1">
      <c r="B42"/>
      <c r="H42" s="2" t="s">
        <v>102</v>
      </c>
      <c r="I42" s="22">
        <v>13</v>
      </c>
      <c r="J42" s="21">
        <v>96.608910480998489</v>
      </c>
      <c r="K42" s="21">
        <v>0.45228694319128793</v>
      </c>
      <c r="L42" s="21">
        <v>6.2934764777816676E-2</v>
      </c>
      <c r="M42" s="21">
        <f>nss($I$42,$O$26,$O$27,$O$28,$O$29,$O$30,$O$31)</f>
        <v>6.3856800727116803E-2</v>
      </c>
      <c r="N42" s="21">
        <f>IF($L$42&gt;0,POWER($L$42-$M$42,2),"")</f>
        <v>8.5015029180178489E-7</v>
      </c>
      <c r="O42" s="21"/>
      <c r="P42" s="21">
        <f>spline($I$42,$R$26,$R$27,$R$28,$R$29)</f>
        <v>6.2962677753367655E-2</v>
      </c>
      <c r="Q42" s="21">
        <f>IF($L$42&gt;0,POWER($L$42-$P$42,2),"")</f>
        <v>7.791342041095106E-10</v>
      </c>
      <c r="R42" s="21"/>
    </row>
    <row r="43" spans="2:18" ht="15" thickBot="1">
      <c r="B43"/>
      <c r="H43" s="2" t="s">
        <v>103</v>
      </c>
      <c r="I43" s="22">
        <v>14</v>
      </c>
      <c r="J43" s="21">
        <v>98.357027026356917</v>
      </c>
      <c r="K43" s="21">
        <v>0.45407582990609258</v>
      </c>
      <c r="L43" s="21">
        <v>5.8012575202595951E-2</v>
      </c>
      <c r="M43" s="21">
        <f>nss($I$43,$O$26,$O$27,$O$28,$O$29,$O$30,$O$31)</f>
        <v>6.1184971253715331E-2</v>
      </c>
      <c r="N43" s="21">
        <f>IF($L$43&gt;0,POWER($L$43-$M$43,2),"")</f>
        <v>1.0064096705157839E-5</v>
      </c>
      <c r="O43" s="21"/>
      <c r="P43" s="21">
        <f>spline($I$43,$R$26,$R$27,$R$28,$R$29)</f>
        <v>5.8696348743678434E-2</v>
      </c>
      <c r="Q43" s="21">
        <f>IF($L$43&gt;0,POWER($L$43-$P$43,2),"")</f>
        <v>4.6754625548447807E-7</v>
      </c>
      <c r="R43" s="21"/>
    </row>
    <row r="44" spans="2:18" ht="15" thickBot="1">
      <c r="B44"/>
      <c r="H44" s="2" t="s">
        <v>104</v>
      </c>
      <c r="I44" s="22">
        <v>15</v>
      </c>
      <c r="J44" s="21">
        <v>100.37059480909092</v>
      </c>
      <c r="K44" s="21">
        <v>0.45955283611201586</v>
      </c>
      <c r="L44" s="21">
        <v>5.3200289847600279E-2</v>
      </c>
      <c r="M44" s="21">
        <f>nss($I$44,$O$26,$O$27,$O$28,$O$29,$O$30,$O$31)</f>
        <v>5.8596156693633702E-2</v>
      </c>
      <c r="N44" s="21">
        <f>IF($L$44&gt;0,POWER($L$44-$M$44,2),"")</f>
        <v>2.9115379020122679E-5</v>
      </c>
      <c r="O44" s="21"/>
      <c r="P44" s="21">
        <f>spline($I$44,$R$26,$R$27,$R$28,$R$29)</f>
        <v>5.4361600096754732E-2</v>
      </c>
      <c r="Q44" s="21">
        <f>IF($L$44&gt;0,POWER($L$44-$P$44,2),"")</f>
        <v>1.3486414947911771E-6</v>
      </c>
      <c r="R44" s="21"/>
    </row>
    <row r="45" spans="2:18" ht="15" thickBot="1">
      <c r="B45"/>
      <c r="I45" s="24" t="s">
        <v>114</v>
      </c>
      <c r="J45" s="25"/>
      <c r="K45" s="25"/>
      <c r="L45" s="25"/>
      <c r="M45" s="26"/>
      <c r="N45" s="21">
        <f>SUM($N$26:$N$44)</f>
        <v>2.489102629483027E-4</v>
      </c>
      <c r="O45" s="21"/>
      <c r="P45" s="21"/>
      <c r="Q45" s="21">
        <f>SUM($Q$26:$Q$44)</f>
        <v>3.2586730248331094E-4</v>
      </c>
      <c r="R45" s="21"/>
    </row>
    <row r="46" spans="2:18" ht="14.5">
      <c r="B46"/>
    </row>
    <row r="47" spans="2:18" ht="14.5">
      <c r="B47"/>
    </row>
    <row r="48" spans="2:18" ht="14.5">
      <c r="B48"/>
    </row>
    <row r="49" spans="2:2" ht="14.5">
      <c r="B49"/>
    </row>
    <row r="50" spans="2:2" ht="14.5">
      <c r="B50"/>
    </row>
    <row r="51" spans="2:2" ht="14.5">
      <c r="B51"/>
    </row>
    <row r="52" spans="2:2" ht="14.5">
      <c r="B52"/>
    </row>
    <row r="53" spans="2:2" ht="14.5">
      <c r="B53"/>
    </row>
    <row r="54" spans="2:2" ht="14.5">
      <c r="B54"/>
    </row>
    <row r="55" spans="2:2" ht="14.5">
      <c r="B55"/>
    </row>
    <row r="56" spans="2:2" ht="14.5">
      <c r="B56"/>
    </row>
    <row r="57" spans="2:2" ht="14.5">
      <c r="B57"/>
    </row>
    <row r="58" spans="2:2" ht="14.5">
      <c r="B58"/>
    </row>
    <row r="59" spans="2:2" ht="14.5">
      <c r="B59"/>
    </row>
    <row r="60" spans="2:2" ht="14.5">
      <c r="B60"/>
    </row>
    <row r="61" spans="2:2" ht="14.5">
      <c r="B61"/>
    </row>
    <row r="62" spans="2:2" ht="14.5">
      <c r="B62"/>
    </row>
    <row r="63" spans="2:2" ht="14.5">
      <c r="B63"/>
    </row>
    <row r="64" spans="2:2" ht="14.5">
      <c r="B64"/>
    </row>
    <row r="65" spans="2:2" ht="14.5">
      <c r="B65"/>
    </row>
    <row r="66" spans="2:2" ht="14.5">
      <c r="B66"/>
    </row>
    <row r="67" spans="2:2" ht="14.5">
      <c r="B67"/>
    </row>
    <row r="68" spans="2:2" ht="14.5">
      <c r="B68"/>
    </row>
    <row r="69" spans="2:2" ht="14.5">
      <c r="B69"/>
    </row>
    <row r="70" spans="2:2" ht="14.5">
      <c r="B70"/>
    </row>
    <row r="71" spans="2:2" ht="14.5">
      <c r="B71"/>
    </row>
    <row r="72" spans="2:2" ht="14.5">
      <c r="B72"/>
    </row>
    <row r="73" spans="2:2" ht="14.5">
      <c r="B73"/>
    </row>
    <row r="74" spans="2:2" ht="14.5">
      <c r="B74"/>
    </row>
    <row r="75" spans="2:2" ht="14.5">
      <c r="B75"/>
    </row>
    <row r="76" spans="2:2" ht="14.5">
      <c r="B76"/>
    </row>
    <row r="77" spans="2:2" ht="14.5">
      <c r="B77"/>
    </row>
    <row r="78" spans="2:2" ht="14.5">
      <c r="B78"/>
    </row>
    <row r="79" spans="2:2" ht="14.5">
      <c r="B79"/>
    </row>
    <row r="80" spans="2:2" ht="14.5">
      <c r="B80"/>
    </row>
    <row r="81" spans="2:2" ht="14.5">
      <c r="B81"/>
    </row>
    <row r="82" spans="2:2" ht="14.5">
      <c r="B82"/>
    </row>
    <row r="83" spans="2:2" ht="14.5">
      <c r="B83"/>
    </row>
    <row r="84" spans="2:2" ht="14.5">
      <c r="B84"/>
    </row>
    <row r="85" spans="2:2" ht="14.5">
      <c r="B85"/>
    </row>
    <row r="86" spans="2:2" ht="14.5">
      <c r="B86"/>
    </row>
    <row r="87" spans="2:2" ht="14.5">
      <c r="B87"/>
    </row>
    <row r="88" spans="2:2" ht="14.5">
      <c r="B88"/>
    </row>
    <row r="89" spans="2:2" ht="14.5">
      <c r="B89"/>
    </row>
    <row r="90" spans="2:2" ht="14.5">
      <c r="B90"/>
    </row>
    <row r="91" spans="2:2" ht="14.5">
      <c r="B91"/>
    </row>
    <row r="92" spans="2:2" ht="14.5">
      <c r="B92"/>
    </row>
    <row r="93" spans="2:2" ht="14.5">
      <c r="B93"/>
    </row>
    <row r="94" spans="2:2" ht="14.5">
      <c r="B94"/>
    </row>
    <row r="95" spans="2:2" ht="14.5">
      <c r="B95"/>
    </row>
    <row r="96" spans="2:2" ht="14.5">
      <c r="B96"/>
    </row>
    <row r="97" spans="2:2" ht="14.5">
      <c r="B97"/>
    </row>
    <row r="98" spans="2:2" ht="14.5">
      <c r="B98"/>
    </row>
    <row r="99" spans="2:2" ht="14.5">
      <c r="B99"/>
    </row>
    <row r="100" spans="2:2" ht="14.5">
      <c r="B100"/>
    </row>
    <row r="101" spans="2:2" ht="14.5">
      <c r="B101"/>
    </row>
    <row r="102" spans="2:2" ht="14.5">
      <c r="B102"/>
    </row>
    <row r="103" spans="2:2" ht="14.5">
      <c r="B103"/>
    </row>
    <row r="104" spans="2:2" ht="14.5">
      <c r="B104"/>
    </row>
    <row r="105" spans="2:2" ht="14.5">
      <c r="B105"/>
    </row>
    <row r="106" spans="2:2" ht="14.5">
      <c r="B106"/>
    </row>
    <row r="107" spans="2:2" ht="14.5">
      <c r="B107"/>
    </row>
    <row r="108" spans="2:2" ht="14.5">
      <c r="B108"/>
    </row>
    <row r="109" spans="2:2" ht="14.5">
      <c r="B109"/>
    </row>
    <row r="110" spans="2:2" ht="14.5">
      <c r="B110"/>
    </row>
    <row r="111" spans="2:2" ht="14.5">
      <c r="B111"/>
    </row>
    <row r="112" spans="2:2" ht="14.5">
      <c r="B112"/>
    </row>
    <row r="113" spans="2:2" ht="14.5">
      <c r="B113"/>
    </row>
    <row r="114" spans="2:2" ht="14.5">
      <c r="B114"/>
    </row>
    <row r="115" spans="2:2" ht="14.5">
      <c r="B115"/>
    </row>
    <row r="116" spans="2:2" ht="14.5">
      <c r="B116"/>
    </row>
    <row r="117" spans="2:2" ht="14.5">
      <c r="B117"/>
    </row>
    <row r="118" spans="2:2" ht="14.5">
      <c r="B118"/>
    </row>
    <row r="119" spans="2:2" ht="14.5">
      <c r="B119"/>
    </row>
    <row r="120" spans="2:2" ht="14.5">
      <c r="B120"/>
    </row>
    <row r="121" spans="2:2" ht="14.5">
      <c r="B121"/>
    </row>
    <row r="122" spans="2:2" ht="14.5">
      <c r="B122"/>
    </row>
    <row r="123" spans="2:2" ht="14.5">
      <c r="B123"/>
    </row>
    <row r="124" spans="2:2" ht="14.5">
      <c r="B124"/>
    </row>
    <row r="125" spans="2:2" ht="14.5">
      <c r="B125"/>
    </row>
    <row r="126" spans="2:2" ht="14.5">
      <c r="B126"/>
    </row>
    <row r="127" spans="2:2" ht="14.5">
      <c r="B127"/>
    </row>
    <row r="128" spans="2:2" ht="14.5">
      <c r="B128"/>
    </row>
    <row r="129" spans="2:2" ht="14.5">
      <c r="B129"/>
    </row>
    <row r="130" spans="2:2" ht="14.5">
      <c r="B130"/>
    </row>
    <row r="131" spans="2:2" ht="14.5">
      <c r="B131"/>
    </row>
    <row r="132" spans="2:2" ht="14.5">
      <c r="B132"/>
    </row>
    <row r="133" spans="2:2" ht="14.5">
      <c r="B133"/>
    </row>
    <row r="134" spans="2:2" ht="14.5">
      <c r="B134"/>
    </row>
    <row r="135" spans="2:2" ht="14.5">
      <c r="B135"/>
    </row>
    <row r="136" spans="2:2" ht="14.5">
      <c r="B136"/>
    </row>
    <row r="137" spans="2:2" ht="14.5">
      <c r="B137"/>
    </row>
    <row r="138" spans="2:2" ht="14.5">
      <c r="B138"/>
    </row>
    <row r="139" spans="2:2" ht="14.5">
      <c r="B139"/>
    </row>
    <row r="140" spans="2:2" ht="14.5">
      <c r="B140"/>
    </row>
    <row r="141" spans="2:2" ht="14.5">
      <c r="B141"/>
    </row>
    <row r="142" spans="2:2" ht="14.5">
      <c r="B142"/>
    </row>
    <row r="143" spans="2:2" ht="14.5">
      <c r="B143"/>
    </row>
    <row r="144" spans="2:2" ht="14.5">
      <c r="B144"/>
    </row>
    <row r="145" spans="2:2" ht="14.5">
      <c r="B145"/>
    </row>
    <row r="146" spans="2:2" ht="14.5">
      <c r="B146"/>
    </row>
    <row r="147" spans="2:2" ht="14.5">
      <c r="B147"/>
    </row>
    <row r="148" spans="2:2" ht="14.5">
      <c r="B148"/>
    </row>
    <row r="149" spans="2:2" ht="14.5">
      <c r="B149"/>
    </row>
    <row r="150" spans="2:2" ht="14.5">
      <c r="B150"/>
    </row>
    <row r="151" spans="2:2" ht="14.5">
      <c r="B151"/>
    </row>
    <row r="152" spans="2:2" ht="14.5">
      <c r="B152"/>
    </row>
    <row r="153" spans="2:2" ht="14.5">
      <c r="B153"/>
    </row>
    <row r="154" spans="2:2" ht="14.5">
      <c r="B154"/>
    </row>
    <row r="155" spans="2:2" ht="14.5">
      <c r="B155"/>
    </row>
    <row r="156" spans="2:2" ht="14.5">
      <c r="B156"/>
    </row>
    <row r="157" spans="2:2" ht="14.5">
      <c r="B157"/>
    </row>
    <row r="158" spans="2:2" ht="14.5">
      <c r="B158"/>
    </row>
    <row r="159" spans="2:2" ht="14.5">
      <c r="B159"/>
    </row>
    <row r="160" spans="2:2" ht="14.5">
      <c r="B160"/>
    </row>
    <row r="161" spans="2:2" ht="14.5">
      <c r="B161"/>
    </row>
    <row r="162" spans="2:2" ht="14.5">
      <c r="B162"/>
    </row>
    <row r="163" spans="2:2" ht="14.5">
      <c r="B163"/>
    </row>
    <row r="164" spans="2:2" ht="14.5">
      <c r="B164"/>
    </row>
    <row r="165" spans="2:2" ht="14.5">
      <c r="B165"/>
    </row>
    <row r="166" spans="2:2" ht="14.5">
      <c r="B166"/>
    </row>
    <row r="167" spans="2:2" ht="14.5">
      <c r="B167"/>
    </row>
    <row r="168" spans="2:2" ht="14.5">
      <c r="B168"/>
    </row>
    <row r="169" spans="2:2" ht="14.5">
      <c r="B169"/>
    </row>
    <row r="170" spans="2:2" ht="14.5">
      <c r="B170"/>
    </row>
    <row r="171" spans="2:2" ht="14.5">
      <c r="B171"/>
    </row>
    <row r="172" spans="2:2" ht="14.5">
      <c r="B172"/>
    </row>
    <row r="173" spans="2:2" ht="14.5">
      <c r="B173"/>
    </row>
    <row r="174" spans="2:2" ht="14.5">
      <c r="B174"/>
    </row>
    <row r="175" spans="2:2" ht="14.5">
      <c r="B175"/>
    </row>
    <row r="176" spans="2:2" ht="14.5">
      <c r="B176"/>
    </row>
    <row r="177" spans="2:2" ht="14.5">
      <c r="B177"/>
    </row>
    <row r="178" spans="2:2" ht="14.5">
      <c r="B178"/>
    </row>
    <row r="179" spans="2:2" ht="14.5">
      <c r="B179"/>
    </row>
    <row r="180" spans="2:2" ht="14.5">
      <c r="B180"/>
    </row>
    <row r="181" spans="2:2" ht="14.5">
      <c r="B181"/>
    </row>
    <row r="182" spans="2:2" ht="14.5">
      <c r="B182"/>
    </row>
    <row r="183" spans="2:2" ht="14.5">
      <c r="B183"/>
    </row>
    <row r="184" spans="2:2" ht="14.5">
      <c r="B184"/>
    </row>
    <row r="185" spans="2:2" ht="14.5">
      <c r="B185"/>
    </row>
    <row r="186" spans="2:2" ht="14.5">
      <c r="B186"/>
    </row>
    <row r="187" spans="2:2" ht="14.5">
      <c r="B187"/>
    </row>
    <row r="188" spans="2:2" ht="14.5">
      <c r="B188"/>
    </row>
    <row r="189" spans="2:2" ht="14.5">
      <c r="B189"/>
    </row>
    <row r="190" spans="2:2" ht="14.5">
      <c r="B190"/>
    </row>
    <row r="191" spans="2:2" ht="14.5">
      <c r="B191"/>
    </row>
    <row r="192" spans="2:2" ht="14.5">
      <c r="B192"/>
    </row>
    <row r="193" spans="2:2" ht="14.5">
      <c r="B193"/>
    </row>
    <row r="194" spans="2:2" ht="14.5">
      <c r="B194"/>
    </row>
    <row r="195" spans="2:2" ht="14.5">
      <c r="B195"/>
    </row>
    <row r="196" spans="2:2" ht="14.5">
      <c r="B196"/>
    </row>
    <row r="197" spans="2:2" ht="14.5">
      <c r="B197"/>
    </row>
    <row r="198" spans="2:2" ht="14.5">
      <c r="B198"/>
    </row>
    <row r="199" spans="2:2" ht="14.5">
      <c r="B199"/>
    </row>
    <row r="200" spans="2:2" ht="14.5">
      <c r="B200"/>
    </row>
    <row r="201" spans="2:2" ht="14.5">
      <c r="B201"/>
    </row>
    <row r="202" spans="2:2" ht="14.5">
      <c r="B202"/>
    </row>
    <row r="203" spans="2:2" ht="14.5">
      <c r="B203"/>
    </row>
    <row r="204" spans="2:2" ht="14.5">
      <c r="B204"/>
    </row>
    <row r="205" spans="2:2" ht="14.5">
      <c r="B205"/>
    </row>
    <row r="206" spans="2:2" ht="14.5">
      <c r="B206"/>
    </row>
    <row r="207" spans="2:2" ht="14.5">
      <c r="B207"/>
    </row>
    <row r="208" spans="2:2" ht="14.5">
      <c r="B208"/>
    </row>
    <row r="209" spans="2:2" ht="14.5">
      <c r="B209"/>
    </row>
    <row r="210" spans="2:2" ht="14.5">
      <c r="B210"/>
    </row>
    <row r="211" spans="2:2" ht="14.5">
      <c r="B211"/>
    </row>
    <row r="212" spans="2:2" ht="14.5">
      <c r="B212"/>
    </row>
    <row r="213" spans="2:2" ht="14.5">
      <c r="B213"/>
    </row>
    <row r="214" spans="2:2" ht="14.5">
      <c r="B214"/>
    </row>
    <row r="215" spans="2:2" ht="14.5">
      <c r="B215"/>
    </row>
    <row r="216" spans="2:2" ht="14.5">
      <c r="B216"/>
    </row>
    <row r="217" spans="2:2" ht="14.5">
      <c r="B217"/>
    </row>
    <row r="218" spans="2:2" ht="14.5">
      <c r="B218"/>
    </row>
    <row r="219" spans="2:2" ht="14.5">
      <c r="B219"/>
    </row>
    <row r="220" spans="2:2" ht="14.5">
      <c r="B220"/>
    </row>
    <row r="221" spans="2:2" ht="14.5">
      <c r="B221"/>
    </row>
    <row r="222" spans="2:2" ht="14.5">
      <c r="B222"/>
    </row>
    <row r="223" spans="2:2" ht="14.5">
      <c r="B223"/>
    </row>
    <row r="224" spans="2:2" ht="14.5">
      <c r="B224"/>
    </row>
    <row r="225" spans="2:2" ht="14.5">
      <c r="B225"/>
    </row>
    <row r="226" spans="2:2" ht="14.5">
      <c r="B226"/>
    </row>
    <row r="227" spans="2:2" ht="14.5">
      <c r="B227"/>
    </row>
    <row r="228" spans="2:2" ht="14.5">
      <c r="B228"/>
    </row>
    <row r="229" spans="2:2" ht="14.5">
      <c r="B229"/>
    </row>
    <row r="230" spans="2:2" ht="14.5">
      <c r="B230"/>
    </row>
    <row r="231" spans="2:2" ht="14.5">
      <c r="B231"/>
    </row>
    <row r="232" spans="2:2" ht="14.5">
      <c r="B232"/>
    </row>
    <row r="233" spans="2:2" ht="14.5">
      <c r="B233"/>
    </row>
    <row r="234" spans="2:2" ht="14.5">
      <c r="B234"/>
    </row>
    <row r="235" spans="2:2" ht="14.5">
      <c r="B235"/>
    </row>
    <row r="236" spans="2:2" ht="14.5">
      <c r="B236"/>
    </row>
    <row r="237" spans="2:2" ht="14.5">
      <c r="B237"/>
    </row>
    <row r="238" spans="2:2" ht="14.5">
      <c r="B238"/>
    </row>
    <row r="239" spans="2:2" ht="14.5">
      <c r="B239"/>
    </row>
    <row r="240" spans="2:2" ht="14.5">
      <c r="B240"/>
    </row>
    <row r="241" spans="2:2" ht="14.5">
      <c r="B241"/>
    </row>
    <row r="242" spans="2:2" ht="14.5">
      <c r="B242"/>
    </row>
    <row r="243" spans="2:2" ht="14.5">
      <c r="B243"/>
    </row>
    <row r="244" spans="2:2" ht="14.5">
      <c r="B244"/>
    </row>
    <row r="245" spans="2:2" ht="14.5">
      <c r="B245"/>
    </row>
    <row r="246" spans="2:2" ht="14.5">
      <c r="B246"/>
    </row>
    <row r="247" spans="2:2" ht="14.5">
      <c r="B247"/>
    </row>
    <row r="248" spans="2:2" ht="14.5">
      <c r="B248"/>
    </row>
    <row r="249" spans="2:2" ht="14.5">
      <c r="B249"/>
    </row>
    <row r="250" spans="2:2" ht="14.5">
      <c r="B250"/>
    </row>
    <row r="251" spans="2:2" ht="14.5">
      <c r="B251"/>
    </row>
    <row r="252" spans="2:2" ht="14.5">
      <c r="B252"/>
    </row>
    <row r="253" spans="2:2" ht="14.5">
      <c r="B253"/>
    </row>
    <row r="254" spans="2:2" ht="14.5">
      <c r="B254"/>
    </row>
    <row r="255" spans="2:2" ht="14.5">
      <c r="B255"/>
    </row>
    <row r="256" spans="2:2" ht="14.5">
      <c r="B256"/>
    </row>
    <row r="257" spans="2:2" ht="14.5">
      <c r="B257"/>
    </row>
    <row r="258" spans="2:2" ht="14.5">
      <c r="B258"/>
    </row>
    <row r="259" spans="2:2" ht="14.5">
      <c r="B259"/>
    </row>
    <row r="260" spans="2:2" ht="14.5">
      <c r="B260"/>
    </row>
    <row r="261" spans="2:2" ht="14.5">
      <c r="B261"/>
    </row>
    <row r="262" spans="2:2" ht="14.5">
      <c r="B262"/>
    </row>
    <row r="263" spans="2:2" ht="14.5">
      <c r="B263"/>
    </row>
    <row r="264" spans="2:2" ht="14.5">
      <c r="B264"/>
    </row>
    <row r="265" spans="2:2" ht="14.5">
      <c r="B265"/>
    </row>
    <row r="266" spans="2:2" ht="14.5">
      <c r="B266"/>
    </row>
    <row r="267" spans="2:2" ht="14.5">
      <c r="B267"/>
    </row>
    <row r="268" spans="2:2" ht="14.5">
      <c r="B268"/>
    </row>
    <row r="269" spans="2:2" ht="14.5">
      <c r="B269"/>
    </row>
    <row r="270" spans="2:2" ht="14.5">
      <c r="B270"/>
    </row>
    <row r="271" spans="2:2" ht="14.5">
      <c r="B271"/>
    </row>
  </sheetData>
  <mergeCells count="3">
    <mergeCell ref="A1:H2"/>
    <mergeCell ref="I1:AB2"/>
    <mergeCell ref="I45:M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2440-0279-4591-8BFF-7DEAD22B333E}">
  <dimension ref="A1:AE11"/>
  <sheetViews>
    <sheetView workbookViewId="0">
      <selection activeCell="A11" sqref="A11:AE11"/>
    </sheetView>
  </sheetViews>
  <sheetFormatPr baseColWidth="10" defaultRowHeight="14"/>
  <cols>
    <col min="1" max="16384" width="10.90625" style="2"/>
  </cols>
  <sheetData>
    <row r="1" spans="1:31">
      <c r="A1" s="16" t="s">
        <v>8</v>
      </c>
      <c r="B1" s="16" t="s">
        <v>9</v>
      </c>
      <c r="C1" s="16" t="s">
        <v>10</v>
      </c>
      <c r="D1" s="16" t="s">
        <v>11</v>
      </c>
      <c r="E1" s="16" t="s">
        <v>12</v>
      </c>
      <c r="F1" s="16" t="s">
        <v>13</v>
      </c>
      <c r="G1" s="16" t="s">
        <v>14</v>
      </c>
      <c r="H1" s="16" t="s">
        <v>15</v>
      </c>
      <c r="I1" s="16" t="s">
        <v>16</v>
      </c>
      <c r="J1" s="16" t="s">
        <v>17</v>
      </c>
      <c r="K1" s="16" t="s">
        <v>18</v>
      </c>
      <c r="L1" s="16" t="s">
        <v>19</v>
      </c>
      <c r="M1" s="16" t="s">
        <v>1</v>
      </c>
      <c r="N1" s="17" t="s">
        <v>20</v>
      </c>
      <c r="O1" s="17" t="s">
        <v>21</v>
      </c>
      <c r="P1" s="17" t="s">
        <v>22</v>
      </c>
      <c r="Q1" s="18" t="s">
        <v>23</v>
      </c>
      <c r="R1" s="18" t="s">
        <v>24</v>
      </c>
      <c r="S1" s="18" t="s">
        <v>25</v>
      </c>
      <c r="T1" s="19" t="s">
        <v>26</v>
      </c>
      <c r="U1" s="19" t="s">
        <v>27</v>
      </c>
      <c r="V1" s="16" t="s">
        <v>28</v>
      </c>
      <c r="W1" s="19" t="s">
        <v>29</v>
      </c>
      <c r="X1" s="19" t="s">
        <v>30</v>
      </c>
      <c r="Y1" s="16" t="s">
        <v>4</v>
      </c>
      <c r="Z1" s="16" t="s">
        <v>31</v>
      </c>
      <c r="AA1" s="16" t="s">
        <v>5</v>
      </c>
      <c r="AB1" s="16" t="s">
        <v>32</v>
      </c>
      <c r="AC1" s="16" t="s">
        <v>33</v>
      </c>
      <c r="AD1" s="16" t="s">
        <v>34</v>
      </c>
      <c r="AE1" s="20" t="s">
        <v>35</v>
      </c>
    </row>
    <row r="2" spans="1:31">
      <c r="A2" s="2">
        <v>2024</v>
      </c>
      <c r="B2" s="2">
        <v>46</v>
      </c>
      <c r="C2" s="2" t="s">
        <v>37</v>
      </c>
      <c r="D2" s="2" t="s">
        <v>38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42</v>
      </c>
      <c r="J2" s="2" t="s">
        <v>43</v>
      </c>
      <c r="K2" s="2" t="s">
        <v>44</v>
      </c>
      <c r="L2" s="2" t="s">
        <v>45</v>
      </c>
      <c r="M2" s="2">
        <v>8.3333333333333329E-2</v>
      </c>
      <c r="N2" s="2">
        <v>45611</v>
      </c>
      <c r="O2" s="2">
        <v>45614</v>
      </c>
      <c r="P2" s="2">
        <v>45641</v>
      </c>
      <c r="Q2" s="2">
        <v>43333.333333333336</v>
      </c>
      <c r="R2" s="2">
        <v>93660</v>
      </c>
      <c r="S2" s="2">
        <v>51660</v>
      </c>
      <c r="T2" s="2">
        <v>7</v>
      </c>
      <c r="U2" s="2">
        <v>6.6873209446380182</v>
      </c>
      <c r="W2" s="2">
        <v>99.455555555555549</v>
      </c>
      <c r="X2" s="2">
        <v>99.47987503763926</v>
      </c>
      <c r="Y2" s="2" t="s">
        <v>36</v>
      </c>
      <c r="AB2" s="2" t="s">
        <v>46</v>
      </c>
      <c r="AC2" s="2" t="s">
        <v>47</v>
      </c>
      <c r="AD2" s="2">
        <v>8.3333333333333301E-2</v>
      </c>
      <c r="AE2" s="2">
        <v>6.7222852281507192E-2</v>
      </c>
    </row>
    <row r="3" spans="1:31">
      <c r="A3" s="2">
        <v>2025</v>
      </c>
      <c r="B3" s="2">
        <v>43</v>
      </c>
      <c r="C3" s="2" t="s">
        <v>37</v>
      </c>
      <c r="D3" s="2" t="s">
        <v>48</v>
      </c>
      <c r="E3" s="2" t="s">
        <v>49</v>
      </c>
      <c r="F3" s="2" t="s">
        <v>40</v>
      </c>
      <c r="G3" s="2" t="s">
        <v>50</v>
      </c>
      <c r="H3" s="2" t="s">
        <v>51</v>
      </c>
      <c r="I3" s="2" t="s">
        <v>51</v>
      </c>
      <c r="J3" s="2" t="s">
        <v>43</v>
      </c>
      <c r="K3" s="2" t="s">
        <v>52</v>
      </c>
      <c r="L3" s="2" t="s">
        <v>45</v>
      </c>
      <c r="M3" s="2">
        <v>0.25</v>
      </c>
      <c r="N3" s="2">
        <v>45953</v>
      </c>
      <c r="O3" s="2">
        <v>45954</v>
      </c>
      <c r="P3" s="2">
        <v>46040</v>
      </c>
      <c r="Q3" s="2">
        <v>50000</v>
      </c>
      <c r="R3" s="2">
        <v>50797</v>
      </c>
      <c r="S3" s="2">
        <v>50797</v>
      </c>
      <c r="T3" s="2">
        <v>6.5</v>
      </c>
      <c r="U3" s="2">
        <v>6.5</v>
      </c>
      <c r="W3" s="2">
        <v>98.42916666666666</v>
      </c>
      <c r="X3" s="2">
        <v>98.42916666666666</v>
      </c>
      <c r="Y3" s="2" t="s">
        <v>36</v>
      </c>
      <c r="AB3" s="2" t="s">
        <v>46</v>
      </c>
      <c r="AD3" s="2">
        <v>0.25</v>
      </c>
      <c r="AE3" s="2">
        <v>6.6037336494094739E-2</v>
      </c>
    </row>
    <row r="4" spans="1:31">
      <c r="A4" s="2">
        <v>2026</v>
      </c>
      <c r="B4" s="2">
        <v>6</v>
      </c>
      <c r="C4" s="2" t="s">
        <v>53</v>
      </c>
      <c r="D4" s="2" t="s">
        <v>54</v>
      </c>
      <c r="E4" s="2" t="s">
        <v>55</v>
      </c>
      <c r="F4" s="2" t="s">
        <v>40</v>
      </c>
      <c r="G4" s="2" t="s">
        <v>56</v>
      </c>
      <c r="H4" s="2" t="s">
        <v>57</v>
      </c>
      <c r="I4" s="2" t="s">
        <v>57</v>
      </c>
      <c r="J4" s="2" t="s">
        <v>43</v>
      </c>
      <c r="K4" s="2" t="s">
        <v>44</v>
      </c>
      <c r="L4" s="2" t="s">
        <v>45</v>
      </c>
      <c r="M4" s="2">
        <v>0.5</v>
      </c>
      <c r="N4" s="2">
        <v>46059</v>
      </c>
      <c r="O4" s="2">
        <v>46062</v>
      </c>
      <c r="P4" s="2">
        <v>46243</v>
      </c>
      <c r="Q4" s="2">
        <v>26000</v>
      </c>
      <c r="R4" s="2">
        <v>109947</v>
      </c>
      <c r="S4" s="2">
        <v>76999</v>
      </c>
      <c r="T4" s="2">
        <v>6.25</v>
      </c>
      <c r="U4" s="2">
        <v>6.1906970930151806</v>
      </c>
      <c r="W4" s="2">
        <v>96.840277777777771</v>
      </c>
      <c r="X4" s="2">
        <v>96.870258691864549</v>
      </c>
      <c r="Y4" s="2" t="s">
        <v>36</v>
      </c>
      <c r="AB4" s="2" t="s">
        <v>46</v>
      </c>
      <c r="AD4" s="2">
        <v>0.5</v>
      </c>
      <c r="AE4" s="2">
        <v>6.390709776782183E-2</v>
      </c>
    </row>
    <row r="5" spans="1:31">
      <c r="A5" s="2">
        <v>2026</v>
      </c>
      <c r="B5" s="2">
        <v>18</v>
      </c>
      <c r="C5" s="2" t="s">
        <v>58</v>
      </c>
      <c r="D5" s="2" t="s">
        <v>59</v>
      </c>
      <c r="E5" s="2" t="s">
        <v>60</v>
      </c>
      <c r="F5" s="2" t="s">
        <v>40</v>
      </c>
      <c r="G5" s="2" t="s">
        <v>61</v>
      </c>
      <c r="H5" s="2" t="s">
        <v>62</v>
      </c>
      <c r="I5" s="2" t="s">
        <v>62</v>
      </c>
      <c r="J5" s="2" t="s">
        <v>43</v>
      </c>
      <c r="K5" s="2" t="s">
        <v>52</v>
      </c>
      <c r="L5" s="2" t="s">
        <v>45</v>
      </c>
      <c r="M5" s="2">
        <v>1</v>
      </c>
      <c r="N5" s="2">
        <v>46142</v>
      </c>
      <c r="O5" s="2">
        <v>46146</v>
      </c>
      <c r="P5" s="2">
        <v>46502</v>
      </c>
      <c r="Q5" s="2">
        <v>15000</v>
      </c>
      <c r="R5" s="2">
        <v>10060</v>
      </c>
      <c r="S5" s="2">
        <v>10060</v>
      </c>
      <c r="T5" s="2">
        <v>7</v>
      </c>
      <c r="U5" s="2">
        <v>6.7961232604373754</v>
      </c>
      <c r="W5" s="2">
        <v>93.058333333333337</v>
      </c>
      <c r="X5" s="2">
        <v>93.260511100066267</v>
      </c>
      <c r="Y5" s="2" t="s">
        <v>36</v>
      </c>
      <c r="AB5" s="2" t="s">
        <v>46</v>
      </c>
      <c r="AC5" s="2" t="s">
        <v>63</v>
      </c>
      <c r="AD5" s="2">
        <v>1</v>
      </c>
      <c r="AE5" s="2">
        <v>7.2872464243148957E-2</v>
      </c>
    </row>
    <row r="6" spans="1:31">
      <c r="A6" s="2">
        <v>2023</v>
      </c>
      <c r="B6" s="2">
        <v>36</v>
      </c>
      <c r="C6" s="2" t="s">
        <v>64</v>
      </c>
      <c r="D6" s="2" t="s">
        <v>65</v>
      </c>
      <c r="E6" s="2" t="s">
        <v>66</v>
      </c>
      <c r="F6" s="2" t="s">
        <v>40</v>
      </c>
      <c r="G6" s="2" t="s">
        <v>67</v>
      </c>
      <c r="H6" s="2" t="s">
        <v>68</v>
      </c>
      <c r="I6" s="2" t="s">
        <v>68</v>
      </c>
      <c r="J6" s="2" t="s">
        <v>69</v>
      </c>
      <c r="K6" s="2" t="s">
        <v>52</v>
      </c>
      <c r="L6" s="2" t="s">
        <v>45</v>
      </c>
      <c r="M6" s="2">
        <v>5</v>
      </c>
      <c r="N6" s="2">
        <v>45177</v>
      </c>
      <c r="O6" s="2">
        <v>45180</v>
      </c>
      <c r="P6" s="2">
        <v>45970</v>
      </c>
      <c r="Q6" s="2">
        <v>10000</v>
      </c>
      <c r="R6" s="2">
        <v>13361</v>
      </c>
      <c r="S6" s="2">
        <v>3361</v>
      </c>
      <c r="T6" s="2">
        <v>7.6461554903307594</v>
      </c>
      <c r="U6" s="2">
        <v>7.505903425834358</v>
      </c>
      <c r="V6" s="2">
        <v>6</v>
      </c>
      <c r="W6" s="2">
        <v>96.8</v>
      </c>
      <c r="X6" s="2">
        <v>97.064706932460581</v>
      </c>
      <c r="Y6" s="2" t="s">
        <v>36</v>
      </c>
      <c r="AB6" s="2" t="s">
        <v>46</v>
      </c>
      <c r="AD6" s="2">
        <v>2</v>
      </c>
      <c r="AE6" s="2">
        <v>7.5059034258343579E-2</v>
      </c>
    </row>
    <row r="7" spans="1:31">
      <c r="A7" s="2">
        <v>2026</v>
      </c>
      <c r="B7" s="2">
        <v>18</v>
      </c>
      <c r="C7" s="2" t="s">
        <v>58</v>
      </c>
      <c r="D7" s="2" t="s">
        <v>59</v>
      </c>
      <c r="E7" s="2" t="s">
        <v>70</v>
      </c>
      <c r="F7" s="2" t="s">
        <v>40</v>
      </c>
      <c r="G7" s="2" t="s">
        <v>71</v>
      </c>
      <c r="H7" s="2" t="s">
        <v>72</v>
      </c>
      <c r="I7" s="2" t="s">
        <v>72</v>
      </c>
      <c r="J7" s="2" t="s">
        <v>69</v>
      </c>
      <c r="K7" s="2" t="s">
        <v>52</v>
      </c>
      <c r="L7" s="2" t="s">
        <v>45</v>
      </c>
      <c r="M7" s="2">
        <v>3</v>
      </c>
      <c r="N7" s="2">
        <v>46142</v>
      </c>
      <c r="O7" s="2">
        <v>46146</v>
      </c>
      <c r="P7" s="2">
        <v>47235</v>
      </c>
      <c r="Q7" s="2">
        <v>15000</v>
      </c>
      <c r="R7" s="2">
        <v>24500</v>
      </c>
      <c r="S7" s="2">
        <v>16000</v>
      </c>
      <c r="T7" s="2">
        <v>8.0561383370291075</v>
      </c>
      <c r="U7" s="2">
        <v>8.0534918910657236</v>
      </c>
      <c r="V7" s="2">
        <v>6.3</v>
      </c>
      <c r="W7" s="2">
        <v>95.5</v>
      </c>
      <c r="X7" s="2">
        <v>95.506562500000001</v>
      </c>
      <c r="Y7" s="2" t="s">
        <v>36</v>
      </c>
      <c r="AB7" s="2" t="s">
        <v>46</v>
      </c>
      <c r="AC7" s="2" t="s">
        <v>63</v>
      </c>
      <c r="AD7" s="2">
        <v>3</v>
      </c>
      <c r="AE7" s="2">
        <v>8.0534918910657241E-2</v>
      </c>
    </row>
    <row r="8" spans="1:31">
      <c r="A8" s="2">
        <v>2026</v>
      </c>
      <c r="B8" s="2">
        <v>17</v>
      </c>
      <c r="C8" s="2" t="s">
        <v>58</v>
      </c>
      <c r="D8" s="2" t="s">
        <v>73</v>
      </c>
      <c r="E8" s="2" t="s">
        <v>74</v>
      </c>
      <c r="F8" s="2" t="s">
        <v>40</v>
      </c>
      <c r="G8" s="2" t="s">
        <v>75</v>
      </c>
      <c r="H8" s="2" t="s">
        <v>76</v>
      </c>
      <c r="I8" s="2" t="s">
        <v>76</v>
      </c>
      <c r="J8" s="2" t="s">
        <v>69</v>
      </c>
      <c r="K8" s="2" t="s">
        <v>44</v>
      </c>
      <c r="L8" s="2" t="s">
        <v>45</v>
      </c>
      <c r="M8" s="2">
        <v>5</v>
      </c>
      <c r="N8" s="2">
        <v>46136</v>
      </c>
      <c r="O8" s="2">
        <v>46139</v>
      </c>
      <c r="P8" s="2">
        <v>47965</v>
      </c>
      <c r="Q8" s="2">
        <v>16250</v>
      </c>
      <c r="R8" s="2">
        <v>8153.13</v>
      </c>
      <c r="S8" s="2">
        <v>310</v>
      </c>
      <c r="T8" s="2">
        <v>7.8210185259988183</v>
      </c>
      <c r="U8" s="2">
        <v>7.781642956539689</v>
      </c>
      <c r="V8" s="2">
        <v>6.45</v>
      </c>
      <c r="W8" s="2">
        <v>94.5</v>
      </c>
      <c r="X8" s="2">
        <v>94.652395161290329</v>
      </c>
      <c r="Y8" s="2" t="s">
        <v>36</v>
      </c>
      <c r="AB8" s="2" t="s">
        <v>46</v>
      </c>
      <c r="AD8" s="2">
        <v>5</v>
      </c>
      <c r="AE8" s="2">
        <v>7.7816429565396888E-2</v>
      </c>
    </row>
    <row r="9" spans="1:31">
      <c r="A9" s="2">
        <v>2026</v>
      </c>
      <c r="B9" s="2">
        <v>17</v>
      </c>
      <c r="C9" s="2" t="s">
        <v>58</v>
      </c>
      <c r="D9" s="2" t="s">
        <v>73</v>
      </c>
      <c r="E9" s="2" t="s">
        <v>77</v>
      </c>
      <c r="F9" s="2" t="s">
        <v>40</v>
      </c>
      <c r="G9" s="2" t="s">
        <v>78</v>
      </c>
      <c r="H9" s="2" t="s">
        <v>79</v>
      </c>
      <c r="I9" s="2" t="s">
        <v>79</v>
      </c>
      <c r="J9" s="2" t="s">
        <v>69</v>
      </c>
      <c r="K9" s="2" t="s">
        <v>44</v>
      </c>
      <c r="L9" s="2" t="s">
        <v>45</v>
      </c>
      <c r="M9" s="2">
        <v>7</v>
      </c>
      <c r="N9" s="2">
        <v>46136</v>
      </c>
      <c r="O9" s="2">
        <v>46139</v>
      </c>
      <c r="P9" s="2">
        <v>48696</v>
      </c>
      <c r="Q9" s="2">
        <v>16250</v>
      </c>
      <c r="R9" s="2">
        <v>2066.3000000000002</v>
      </c>
      <c r="S9" s="2">
        <v>2060</v>
      </c>
      <c r="T9" s="2">
        <v>7.6908650916245591</v>
      </c>
      <c r="U9" s="2">
        <v>7.6822460280212983</v>
      </c>
      <c r="V9" s="2">
        <v>6.6000000000000005</v>
      </c>
      <c r="W9" s="2">
        <v>94.26</v>
      </c>
      <c r="X9" s="2">
        <v>94.303670873786416</v>
      </c>
      <c r="Y9" s="2" t="s">
        <v>36</v>
      </c>
      <c r="AB9" s="2" t="s">
        <v>46</v>
      </c>
      <c r="AD9" s="2">
        <v>7</v>
      </c>
      <c r="AE9" s="2">
        <v>7.6822460280212987E-2</v>
      </c>
    </row>
    <row r="10" spans="1:31">
      <c r="A10" s="2">
        <v>2026</v>
      </c>
      <c r="B10" s="2">
        <v>8</v>
      </c>
      <c r="C10" s="2" t="s">
        <v>53</v>
      </c>
      <c r="D10" s="2" t="s">
        <v>54</v>
      </c>
      <c r="E10" s="2" t="s">
        <v>80</v>
      </c>
      <c r="F10" s="2" t="s">
        <v>40</v>
      </c>
      <c r="G10" s="2" t="s">
        <v>81</v>
      </c>
      <c r="H10" s="2" t="s">
        <v>82</v>
      </c>
      <c r="I10" s="2" t="s">
        <v>82</v>
      </c>
      <c r="J10" s="2" t="s">
        <v>69</v>
      </c>
      <c r="K10" s="2" t="s">
        <v>44</v>
      </c>
      <c r="L10" s="2" t="s">
        <v>45</v>
      </c>
      <c r="M10" s="2">
        <v>10</v>
      </c>
      <c r="N10" s="2">
        <v>46073</v>
      </c>
      <c r="O10" s="2">
        <v>46076</v>
      </c>
      <c r="P10" s="2">
        <v>49728</v>
      </c>
      <c r="Q10" s="2">
        <v>16000</v>
      </c>
      <c r="R10" s="2">
        <v>23654.55</v>
      </c>
      <c r="S10" s="2">
        <v>23654.55</v>
      </c>
      <c r="T10" s="2">
        <v>8.0971484705754833</v>
      </c>
      <c r="U10" s="2">
        <v>7.8042156057878929</v>
      </c>
      <c r="V10" s="2">
        <v>6.75</v>
      </c>
      <c r="W10" s="2">
        <v>91</v>
      </c>
      <c r="X10" s="2">
        <v>92.863231323867922</v>
      </c>
      <c r="Y10" s="2" t="s">
        <v>36</v>
      </c>
      <c r="AB10" s="2" t="s">
        <v>46</v>
      </c>
      <c r="AD10" s="2">
        <v>10</v>
      </c>
      <c r="AE10" s="2">
        <v>7.8042156057878925E-2</v>
      </c>
    </row>
    <row r="11" spans="1:31">
      <c r="A11" s="2">
        <v>2022</v>
      </c>
      <c r="B11" s="2">
        <v>9</v>
      </c>
      <c r="C11" s="2" t="s">
        <v>53</v>
      </c>
      <c r="D11" s="2" t="s">
        <v>54</v>
      </c>
      <c r="E11" s="2" t="s">
        <v>83</v>
      </c>
      <c r="F11" s="2" t="s">
        <v>40</v>
      </c>
      <c r="G11" s="2" t="s">
        <v>84</v>
      </c>
      <c r="H11" s="2" t="s">
        <v>85</v>
      </c>
      <c r="I11" s="2" t="s">
        <v>85</v>
      </c>
      <c r="J11" s="2" t="s">
        <v>69</v>
      </c>
      <c r="K11" s="2" t="s">
        <v>44</v>
      </c>
      <c r="L11" s="2" t="s">
        <v>45</v>
      </c>
      <c r="M11" s="2">
        <v>15</v>
      </c>
      <c r="N11" s="2">
        <v>44617</v>
      </c>
      <c r="O11" s="2">
        <v>44620</v>
      </c>
      <c r="P11" s="2">
        <v>50099</v>
      </c>
      <c r="Q11" s="2">
        <v>50000</v>
      </c>
      <c r="R11" s="2">
        <v>79864.740000000005</v>
      </c>
      <c r="S11" s="2">
        <v>55000</v>
      </c>
      <c r="T11" s="2">
        <v>5.9999999526647478</v>
      </c>
      <c r="U11" s="2">
        <v>5.9619373616400173</v>
      </c>
      <c r="V11" s="2">
        <v>6</v>
      </c>
      <c r="W11" s="2">
        <v>100</v>
      </c>
      <c r="X11" s="2">
        <v>100.37059480909092</v>
      </c>
      <c r="Y11" s="2" t="s">
        <v>36</v>
      </c>
      <c r="AB11" s="2" t="s">
        <v>46</v>
      </c>
      <c r="AD11" s="2">
        <v>15</v>
      </c>
      <c r="AE11" s="2">
        <v>5.961937361640017E-2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4d6e2-bfde-435d-9267-119d052f7afe">
      <Terms xmlns="http://schemas.microsoft.com/office/infopath/2007/PartnerControls"/>
    </lcf76f155ced4ddcb4097134ff3c332f>
    <TaxCatchAll xmlns="b8124a92-4e5c-494a-ab83-331d2375e9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C81CD-2B6D-485A-9FE4-3C8AB08B9160}">
  <ds:schemaRefs>
    <ds:schemaRef ds:uri="http://schemas.microsoft.com/office/2006/metadata/properties"/>
    <ds:schemaRef ds:uri="http://schemas.microsoft.com/office/infopath/2007/PartnerControls"/>
    <ds:schemaRef ds:uri="4e84d6e2-bfde-435d-9267-119d052f7afe"/>
    <ds:schemaRef ds:uri="b8124a92-4e5c-494a-ab83-331d2375e9a0"/>
  </ds:schemaRefs>
</ds:datastoreItem>
</file>

<file path=customXml/itemProps2.xml><?xml version="1.0" encoding="utf-8"?>
<ds:datastoreItem xmlns:ds="http://schemas.openxmlformats.org/officeDocument/2006/customXml" ds:itemID="{5E2D5D47-AE56-48F1-91A4-9705DCFE8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DB43CC-DDFB-4B0B-9EAC-6DC2EB4F49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ACCEUIL</vt:lpstr>
      <vt:lpstr>Calcul 01</vt:lpstr>
      <vt:lpstr>Titre Selectioné</vt:lpstr>
      <vt:lpstr>ACCEUIL!Zone_d_impression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Hammed KONATE</dc:creator>
  <cp:lastModifiedBy>Mian Marie Esther AMANZOULE</cp:lastModifiedBy>
  <dcterms:created xsi:type="dcterms:W3CDTF">2018-08-10T11:59:25Z</dcterms:created>
  <dcterms:modified xsi:type="dcterms:W3CDTF">2026-05-05T10:44:21Z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0x010100DAC91D37D78E5F468418C8EF8C23CF9A</vt:lpwstr>
  </property>
</Properties>
</file>