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08/"/>
    </mc:Choice>
  </mc:AlternateContent>
  <xr:revisionPtr revIDLastSave="1" documentId="8_{7312522F-C2F5-4E26-97DE-C1965DE8EB43}" xr6:coauthVersionLast="47" xr6:coauthVersionMax="47" xr10:uidLastSave="{E3E81133-4BCA-42EB-96D7-F38CD7233F53}"/>
  <bookViews>
    <workbookView xWindow="-110" yWindow="-110" windowWidth="19420" windowHeight="10300" activeTab="2" xr2:uid="{00000000-000D-0000-FFFF-FFFF00000000}"/>
  </bookViews>
  <sheets>
    <sheet name="ACCEUIL" sheetId="1" r:id="rId1"/>
    <sheet name="Calcul 01" sheetId="2" r:id="rId2"/>
    <sheet name="Titre Selectioné" sheetId="3" r:id="rId3"/>
  </sheets>
  <definedNames>
    <definedName name="_xlnm.Print_Area" localSheetId="0">ACCEUIL!$A$1:$O$30</definedName>
    <definedName name="solver_adj" localSheetId="0" hidden="1">ACCEUIL!$O$19:$O$24</definedName>
    <definedName name="solver_adj" localSheetId="1" hidden="1">'Calcul 01'!$R$26:$R$29</definedName>
    <definedName name="solver_eng" localSheetId="0" hidden="1">1</definedName>
    <definedName name="solver_eng" localSheetId="1" hidden="1">1</definedName>
    <definedName name="solver_lhs1" localSheetId="1" hidden="1">'Calcul 01'!$O$26</definedName>
    <definedName name="solver_lhs10" localSheetId="1" hidden="1">'Calcul 01'!$O$30</definedName>
    <definedName name="solver_lhs11" localSheetId="1" hidden="1">'Calcul 01'!$O$31</definedName>
    <definedName name="solver_lhs12" localSheetId="1" hidden="1">'Calcul 01'!$O$31</definedName>
    <definedName name="solver_lhs2" localSheetId="1" hidden="1">'Calcul 01'!$O$26</definedName>
    <definedName name="solver_lhs3" localSheetId="1" hidden="1">'Calcul 01'!$O$27</definedName>
    <definedName name="solver_lhs4" localSheetId="1" hidden="1">'Calcul 01'!$O$27</definedName>
    <definedName name="solver_lhs5" localSheetId="1" hidden="1">'Calcul 01'!$O$28</definedName>
    <definedName name="solver_lhs6" localSheetId="1" hidden="1">'Calcul 01'!$O$28</definedName>
    <definedName name="solver_lhs7" localSheetId="1" hidden="1">'Calcul 01'!$O$29</definedName>
    <definedName name="solver_lhs8" localSheetId="1" hidden="1">'Calcul 01'!$O$29</definedName>
    <definedName name="solver_lhs9" localSheetId="1" hidden="1">'Calcul 01'!$O$30</definedName>
    <definedName name="solver_neg" localSheetId="0" hidden="1">2</definedName>
    <definedName name="solver_neg" localSheetId="1" hidden="1">2</definedName>
    <definedName name="solver_num" localSheetId="0" hidden="1">0</definedName>
    <definedName name="solver_num" localSheetId="1" hidden="1">0</definedName>
    <definedName name="solver_opt" localSheetId="0" hidden="1">ACCEUIL!$N$27</definedName>
    <definedName name="solver_opt" localSheetId="1" hidden="1">'Calcul 01'!$Q$37</definedName>
    <definedName name="solver_pre" localSheetId="0" hidden="1">0.000001</definedName>
    <definedName name="solver_pre" localSheetId="1" hidden="1">0.000001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2" localSheetId="1" hidden="1">1</definedName>
    <definedName name="solver_rel3" localSheetId="1" hidden="1">3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0.001</definedName>
    <definedName name="solver_rhs10" localSheetId="1" hidden="1">3</definedName>
    <definedName name="solver_rhs11" localSheetId="1" hidden="1">3</definedName>
    <definedName name="solver_rhs12" localSheetId="1" hidden="1">6</definedName>
    <definedName name="solver_rhs2" localSheetId="1" hidden="1">15</definedName>
    <definedName name="solver_rhs3" localSheetId="1" hidden="1">-15</definedName>
    <definedName name="solver_rhs4" localSheetId="1" hidden="1">30</definedName>
    <definedName name="solver_rhs5" localSheetId="1" hidden="1">-30</definedName>
    <definedName name="solver_rhs6" localSheetId="1" hidden="1">30</definedName>
    <definedName name="solver_rhs7" localSheetId="1" hidden="1">-30</definedName>
    <definedName name="solver_rhs8" localSheetId="1" hidden="1">30</definedName>
    <definedName name="solver_rhs9" localSheetId="1" hidden="1">0.001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Q36" i="2" s="1"/>
  <c r="M36" i="2"/>
  <c r="N36" i="2" s="1"/>
  <c r="P35" i="2"/>
  <c r="Q35" i="2" s="1"/>
  <c r="M35" i="2"/>
  <c r="N35" i="2" s="1"/>
  <c r="P34" i="2"/>
  <c r="Q34" i="2" s="1"/>
  <c r="M34" i="2"/>
  <c r="N34" i="2" s="1"/>
  <c r="P33" i="2"/>
  <c r="Q33" i="2" s="1"/>
  <c r="M33" i="2"/>
  <c r="N33" i="2" s="1"/>
  <c r="P32" i="2"/>
  <c r="Q32" i="2" s="1"/>
  <c r="M32" i="2"/>
  <c r="N32" i="2" s="1"/>
  <c r="P31" i="2"/>
  <c r="Q31" i="2" s="1"/>
  <c r="M31" i="2"/>
  <c r="N31" i="2" s="1"/>
  <c r="P30" i="2"/>
  <c r="Q30" i="2" s="1"/>
  <c r="M30" i="2"/>
  <c r="N30" i="2" s="1"/>
  <c r="P29" i="2"/>
  <c r="Q29" i="2" s="1"/>
  <c r="M29" i="2"/>
  <c r="N29" i="2" s="1"/>
  <c r="P28" i="2"/>
  <c r="Q28" i="2" s="1"/>
  <c r="M28" i="2"/>
  <c r="N28" i="2" s="1"/>
  <c r="P27" i="2"/>
  <c r="Q27" i="2" s="1"/>
  <c r="M27" i="2"/>
  <c r="N27" i="2" s="1"/>
  <c r="P26" i="2"/>
  <c r="Q26" i="2" s="1"/>
  <c r="M26" i="2"/>
  <c r="N26" i="2" s="1"/>
  <c r="Q37" i="2" l="1"/>
  <c r="N37" i="2"/>
</calcChain>
</file>

<file path=xl/sharedStrings.xml><?xml version="1.0" encoding="utf-8"?>
<sst xmlns="http://schemas.openxmlformats.org/spreadsheetml/2006/main" count="212" uniqueCount="101">
  <si>
    <t>Niger - COURBE DES TAUX 
08/05/2026</t>
  </si>
  <si>
    <t>Maturité</t>
  </si>
  <si>
    <t>Zero Coupon</t>
  </si>
  <si>
    <t>Taux Après Lissage</t>
  </si>
  <si>
    <t>1 mois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</si>
  <si>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</si>
  <si>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</si>
  <si>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</si>
  <si>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</si>
  <si>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</si>
  <si>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</si>
  <si>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</si>
  <si>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</si>
  <si>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</si>
  <si>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</si>
  <si>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oui</t>
  </si>
  <si>
    <t>Niger</t>
  </si>
  <si>
    <t>Titres selectionnés</t>
  </si>
  <si>
    <t>Profils d'Amortissements</t>
  </si>
  <si>
    <t>maturité</t>
  </si>
  <si>
    <t>DVM</t>
  </si>
  <si>
    <t>Tx - MP</t>
  </si>
  <si>
    <t>Taux Coupon</t>
  </si>
  <si>
    <t>Mode Amort</t>
  </si>
  <si>
    <t>Différé</t>
  </si>
  <si>
    <t>Px - MP</t>
  </si>
  <si>
    <t>Date Em</t>
  </si>
  <si>
    <t>IF</t>
  </si>
  <si>
    <t>Prix</t>
  </si>
  <si>
    <t>FA</t>
  </si>
  <si>
    <t>Residus</t>
  </si>
  <si>
    <t>Paramètre</t>
  </si>
  <si>
    <t>Spline</t>
  </si>
  <si>
    <t>Somme des Residus</t>
  </si>
  <si>
    <t>Année</t>
  </si>
  <si>
    <t>Semaine</t>
  </si>
  <si>
    <t>Trimestre</t>
  </si>
  <si>
    <t>Mois</t>
  </si>
  <si>
    <t>Code de l'enchére</t>
  </si>
  <si>
    <t>Emetteur</t>
  </si>
  <si>
    <t>Libellé</t>
  </si>
  <si>
    <t>ISIN</t>
  </si>
  <si>
    <t>Identifiant</t>
  </si>
  <si>
    <t>Instrument</t>
  </si>
  <si>
    <t>Is Reopening</t>
  </si>
  <si>
    <t>Voie</t>
  </si>
  <si>
    <t>Date d'émission</t>
  </si>
  <si>
    <t>Date de valeur</t>
  </si>
  <si>
    <t>Date d'échéance</t>
  </si>
  <si>
    <t>Mtt annoncé</t>
  </si>
  <si>
    <t>Mtt soumis</t>
  </si>
  <si>
    <t>Mtt retenu</t>
  </si>
  <si>
    <t>TM</t>
  </si>
  <si>
    <t>TMP</t>
  </si>
  <si>
    <t>Coupon</t>
  </si>
  <si>
    <t>PM</t>
  </si>
  <si>
    <t>PMP</t>
  </si>
  <si>
    <t>Freq amort</t>
  </si>
  <si>
    <t>Freq Int</t>
  </si>
  <si>
    <t>Type d'operation</t>
  </si>
  <si>
    <t>Tx Post-compté</t>
  </si>
  <si>
    <t>S2</t>
  </si>
  <si>
    <t>T4</t>
  </si>
  <si>
    <t>Oct</t>
  </si>
  <si>
    <t>NG -BT - 1 mois - 20.novembre.18</t>
  </si>
  <si>
    <t>NE0000000734</t>
  </si>
  <si>
    <t>BT</t>
  </si>
  <si>
    <t>N</t>
  </si>
  <si>
    <t>Adjudication</t>
  </si>
  <si>
    <t>S1</t>
  </si>
  <si>
    <t>T2</t>
  </si>
  <si>
    <t>Juin</t>
  </si>
  <si>
    <t>NG -BT - 3 mois - 11.septembre.25</t>
  </si>
  <si>
    <t>NE0000002557</t>
  </si>
  <si>
    <t>A</t>
  </si>
  <si>
    <t>T3</t>
  </si>
  <si>
    <t>Juil</t>
  </si>
  <si>
    <t>NG -BT - 6 mois - 29.janvier.26</t>
  </si>
  <si>
    <t>NE0000002581</t>
  </si>
  <si>
    <t>T1</t>
  </si>
  <si>
    <t>Mars</t>
  </si>
  <si>
    <t>NG -BT - 9 mois - 04.décembre.25</t>
  </si>
  <si>
    <t>NE0000002268</t>
  </si>
  <si>
    <t>Y</t>
  </si>
  <si>
    <t>Mai</t>
  </si>
  <si>
    <t>NG -BT - 12 mois - 06.mai.27</t>
  </si>
  <si>
    <t>NE0000002706</t>
  </si>
  <si>
    <t>Echange</t>
  </si>
  <si>
    <t>Dec</t>
  </si>
  <si>
    <t>NG - 6,3% - 3 ans - 29.novembre.27</t>
  </si>
  <si>
    <t xml:space="preserve">NE0000002243 </t>
  </si>
  <si>
    <t>OT</t>
  </si>
  <si>
    <t>NG - 6,3% - 3 ans - 08.mai.29</t>
  </si>
  <si>
    <t>NE0000002714</t>
  </si>
  <si>
    <t>NG - 6,5% - 4 ans - 11.avril.30</t>
  </si>
  <si>
    <t>NE0000002458</t>
  </si>
  <si>
    <t>NG - 6,5% - 5 ans - 08.mai.31</t>
  </si>
  <si>
    <t>NE0000002722</t>
  </si>
  <si>
    <t>Fev</t>
  </si>
  <si>
    <t>NG - 6% - 7 ans - 17.février.30</t>
  </si>
  <si>
    <t>NE0000001674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</si>
</sst>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28"/>
      <color theme="0"/>
      <name val="Helvetica Neue"/>
      <family val="3"/>
      <charset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14" fontId="0" fillId="0" borderId="0" xfId="0" applyNumberFormat="1"/>
    <xf numFmtId="0" fontId="8" fillId="3" borderId="6" xfId="0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7" fillId="4" borderId="7" xfId="0" applyFont="1" applyFill="1" applyBorder="1"/>
    <xf numFmtId="0" fontId="7" fillId="4" borderId="7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7" fillId="4" borderId="7" xfId="0" applyFont="1" applyFill="1" applyBorder="1" applyAlignment="1">
      <alignment wrapText="1"/>
    </xf>
    <xf numFmtId="164" fontId="7" fillId="4" borderId="7" xfId="0" applyNumberFormat="1" applyFont="1" applyFill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4" fontId="2" fillId="0" borderId="0" xfId="0" applyNumberFormat="1" applyFont="1"/>
    <xf numFmtId="0" fontId="7" fillId="4" borderId="8" xfId="0" applyFont="1" applyFill="1" applyBorder="1" applyAlignment="1"/>
    <xf numFmtId="0" fontId="7" fillId="4" borderId="9" xfId="0" applyFont="1" applyFill="1" applyBorder="1" applyAlignment="1"/>
    <xf numFmtId="0" fontId="7" fillId="4" borderId="1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'Calcul 01'!$M$26:$M$36</c:f>
              <c:numCache>
                <c:formatCode>General</c:formatCode>
                <c:ptCount val="11"/>
                <c:pt idx="0">
                  <c:v>5.5053506672951377E-2</c:v>
                </c:pt>
                <c:pt idx="1">
                  <c:v>9.6070201341596231E-2</c:v>
                </c:pt>
                <c:pt idx="2">
                  <c:v>0.11087151540559334</c:v>
                </c:pt>
                <c:pt idx="3">
                  <c:v>0.10768168278078191</c:v>
                </c:pt>
                <c:pt idx="4">
                  <c:v>0.10151447314012739</c:v>
                </c:pt>
                <c:pt idx="5">
                  <c:v>8.9237756976568133E-2</c:v>
                </c:pt>
                <c:pt idx="6">
                  <c:v>8.7800087906247978E-2</c:v>
                </c:pt>
                <c:pt idx="7">
                  <c:v>8.7164006757065315E-2</c:v>
                </c:pt>
                <c:pt idx="8">
                  <c:v>8.5481989431867772E-2</c:v>
                </c:pt>
                <c:pt idx="9">
                  <c:v>8.2763401119617025E-2</c:v>
                </c:pt>
                <c:pt idx="10">
                  <c:v>7.9336115879196853E-2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D-4BEC-8D7B-8DC49408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9.9503938237531564E-2</c:v>
                </c:pt>
                <c:pt idx="5">
                  <c:v>9.4714937696778856E-2</c:v>
                </c:pt>
                <c:pt idx="6">
                  <c:v>9.1592568902647553E-2</c:v>
                </c:pt>
                <c:pt idx="7">
                  <c:v>9.588249851912467E-2</c:v>
                </c:pt>
                <c:pt idx="8">
                  <c:v>9.5033804612330686E-2</c:v>
                </c:pt>
                <c:pt idx="9">
                  <c:v>7.7728517598516511E-2</c:v>
                </c:pt>
                <c:pt idx="10">
                  <c:v>6.0753837338816563E-2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CD-4BEC-8D7B-8DC49408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27" customWidth="1"/>
    <col min="13" max="13" width="12.140625" style="27" customWidth="1"/>
    <col min="14" max="14" width="13.5703125" style="27" customWidth="1"/>
  </cols>
  <sheetData>
    <row r="1" spans="1:21" ht="15" customHeight="1">
      <c r="A1" s="1"/>
      <c r="C1" s="2"/>
      <c r="D1" s="2"/>
      <c r="E1" s="2"/>
      <c r="F1" s="2"/>
      <c r="G1" s="29" t="s">
        <v>0</v>
      </c>
      <c r="H1" s="29"/>
      <c r="I1" s="29"/>
      <c r="J1" s="29"/>
      <c r="K1" s="29"/>
      <c r="L1" s="29"/>
      <c r="M1" s="29"/>
      <c r="N1" s="29"/>
      <c r="O1" s="29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9"/>
      <c r="H2" s="29"/>
      <c r="I2" s="29"/>
      <c r="J2" s="29"/>
      <c r="K2" s="29"/>
      <c r="L2" s="29"/>
      <c r="M2" s="29"/>
      <c r="N2" s="29"/>
      <c r="O2" s="29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9"/>
      <c r="H3" s="29"/>
      <c r="I3" s="29"/>
      <c r="J3" s="29"/>
      <c r="K3" s="29"/>
      <c r="L3" s="29"/>
      <c r="M3" s="29"/>
      <c r="N3" s="29"/>
      <c r="O3" s="29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9"/>
      <c r="H4" s="29"/>
      <c r="I4" s="29"/>
      <c r="J4" s="29"/>
      <c r="K4" s="29"/>
      <c r="L4" s="29"/>
      <c r="M4" s="29"/>
      <c r="N4" s="29"/>
      <c r="O4" s="29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9"/>
      <c r="H5" s="29"/>
      <c r="I5" s="29"/>
      <c r="J5" s="29"/>
      <c r="K5" s="29"/>
      <c r="L5" s="29"/>
      <c r="M5" s="29"/>
      <c r="N5" s="29"/>
      <c r="O5" s="29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9"/>
      <c r="H6" s="29"/>
      <c r="I6" s="29"/>
      <c r="J6" s="29"/>
      <c r="K6" s="29"/>
      <c r="L6" s="29"/>
      <c r="M6" s="29"/>
      <c r="N6" s="29"/>
      <c r="O6" s="29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0"/>
      <c r="M7" s="20"/>
      <c r="N7" s="20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8"/>
      <c r="J8" s="28"/>
      <c r="K8" s="28"/>
      <c r="L8" s="28"/>
      <c r="M8" s="20"/>
      <c r="N8" s="20"/>
      <c r="O8" s="2"/>
      <c r="P8" s="2"/>
      <c r="Q8" s="2"/>
      <c r="R8" s="2"/>
      <c r="S8" s="2"/>
      <c r="T8" s="2"/>
      <c r="U8" s="2"/>
    </row>
    <row r="9" spans="1:21">
      <c r="A9" s="3"/>
      <c r="B9" s="2"/>
      <c r="C9" s="2"/>
      <c r="D9" s="2"/>
      <c r="E9" s="2"/>
      <c r="F9" s="2"/>
      <c r="G9" s="2"/>
      <c r="H9" s="2"/>
      <c r="I9" s="28"/>
      <c r="J9" s="28"/>
      <c r="K9" s="28"/>
      <c r="L9" s="28"/>
      <c r="M9" s="20"/>
      <c r="N9" s="20"/>
      <c r="O9" s="2"/>
      <c r="P9" s="2"/>
      <c r="Q9" s="2"/>
      <c r="R9" s="2"/>
      <c r="S9" s="2"/>
      <c r="T9" s="2"/>
      <c r="U9" s="2"/>
    </row>
    <row r="10" spans="1:21" ht="14.25" customHeight="1">
      <c r="A10" s="3"/>
      <c r="B10" s="2"/>
      <c r="C10" s="2"/>
      <c r="D10" s="2"/>
      <c r="E10" s="2"/>
      <c r="F10" s="2"/>
      <c r="G10" s="2"/>
      <c r="H10" s="2"/>
      <c r="I10" s="4"/>
      <c r="J10" s="4"/>
      <c r="K10" s="4"/>
      <c r="L10" s="21"/>
      <c r="M10" s="20"/>
      <c r="N10" s="20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0"/>
      <c r="M11" s="20"/>
      <c r="N11" s="20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22"/>
      <c r="M12" s="22"/>
      <c r="N12" s="22"/>
      <c r="O12" s="6"/>
      <c r="P12" s="2"/>
      <c r="Q12" s="2"/>
      <c r="R12" s="2"/>
      <c r="S12" s="2"/>
      <c r="T12" s="2"/>
      <c r="U12" s="2"/>
    </row>
    <row r="13" spans="1:21" ht="14.1" customHeight="1" thickBot="1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3" t="s">
        <v>1</v>
      </c>
      <c r="M13" s="24" t="s">
        <v>2</v>
      </c>
      <c r="N13" s="24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3" t="s">
        <v>4</v>
      </c>
      <c r="M14" s="25">
        <v>5.3170631931154677E-2</v>
      </c>
      <c r="N14" s="25">
        <v>5.5053506672951377E-2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3" t="s">
        <v>5</v>
      </c>
      <c r="M15" s="25">
        <v>0.10166608149671741</v>
      </c>
      <c r="N15" s="25">
        <v>9.6070201341596231E-2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3" t="s">
        <v>6</v>
      </c>
      <c r="M16" s="25">
        <v>0.10691334171418321</v>
      </c>
      <c r="N16" s="25">
        <v>0.11087151540559334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3" t="s">
        <v>7</v>
      </c>
      <c r="M17" s="25">
        <v>0.10490361603824105</v>
      </c>
      <c r="N17" s="25">
        <v>0.10768168278078191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3" t="s">
        <v>8</v>
      </c>
      <c r="M18" s="25">
        <v>9.9503938237531564E-2</v>
      </c>
      <c r="N18" s="25">
        <v>0.10151447314012739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7"/>
      <c r="B19" s="2"/>
      <c r="C19" s="2"/>
      <c r="E19" s="2"/>
      <c r="F19" s="2"/>
      <c r="G19" s="2"/>
      <c r="H19" s="2"/>
      <c r="I19" s="2"/>
      <c r="J19" s="2"/>
      <c r="K19" s="2"/>
      <c r="L19" s="23" t="s">
        <v>9</v>
      </c>
      <c r="M19" s="25">
        <v>9.4714937696778856E-2</v>
      </c>
      <c r="N19" s="25">
        <v>8.9237756976568133E-2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7"/>
      <c r="B20" s="2"/>
      <c r="C20" s="2"/>
      <c r="E20" s="2"/>
      <c r="F20" s="2"/>
      <c r="G20" s="2"/>
      <c r="H20" s="2"/>
      <c r="I20" s="2"/>
      <c r="J20" s="2"/>
      <c r="K20" s="2"/>
      <c r="L20" s="23" t="s">
        <v>10</v>
      </c>
      <c r="M20" s="25">
        <v>9.1592568902647553E-2</v>
      </c>
      <c r="N20" s="25">
        <v>8.7800087906247978E-2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7"/>
      <c r="B21" s="2"/>
      <c r="C21" s="2"/>
      <c r="E21" s="2"/>
      <c r="F21" s="2"/>
      <c r="G21" s="2"/>
      <c r="H21" s="2"/>
      <c r="I21" s="2"/>
      <c r="J21" s="2"/>
      <c r="K21" s="2"/>
      <c r="L21" s="23" t="s">
        <v>11</v>
      </c>
      <c r="M21" s="25">
        <v>9.588249851912467E-2</v>
      </c>
      <c r="N21" s="25">
        <v>8.7164006757065315E-2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7"/>
      <c r="B22" s="2"/>
      <c r="C22" s="2"/>
      <c r="E22" s="2"/>
      <c r="F22" s="2"/>
      <c r="G22" s="2"/>
      <c r="H22" s="2"/>
      <c r="I22" s="2"/>
      <c r="J22" s="2"/>
      <c r="K22" s="2"/>
      <c r="L22" s="23" t="s">
        <v>12</v>
      </c>
      <c r="M22" s="25">
        <v>9.5033804612330686E-2</v>
      </c>
      <c r="N22" s="25">
        <v>8.5481989431867772E-2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7"/>
      <c r="B23" s="2"/>
      <c r="C23" s="2"/>
      <c r="E23" s="2"/>
      <c r="F23" s="2"/>
      <c r="G23" s="2"/>
      <c r="H23" s="2"/>
      <c r="I23" s="2"/>
      <c r="J23" s="2"/>
      <c r="K23" s="2"/>
      <c r="L23" s="23" t="s">
        <v>13</v>
      </c>
      <c r="M23" s="25">
        <v>7.7728517598516511E-2</v>
      </c>
      <c r="N23" s="25">
        <v>8.2763401119617025E-2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7"/>
      <c r="B24" s="2"/>
      <c r="C24" s="2"/>
      <c r="E24" s="2"/>
      <c r="F24" s="2"/>
      <c r="G24" s="2"/>
      <c r="H24" s="2"/>
      <c r="I24" s="2"/>
      <c r="J24" s="2"/>
      <c r="K24" s="2"/>
      <c r="L24" s="23" t="s">
        <v>14</v>
      </c>
      <c r="M24" s="25">
        <v>6.0753837338816563E-2</v>
      </c>
      <c r="N24" s="25">
        <v>7.9336115879196853E-2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8"/>
      <c r="E25" s="2"/>
      <c r="F25" s="2"/>
      <c r="G25" s="2"/>
      <c r="H25" s="2"/>
      <c r="I25" s="2"/>
      <c r="J25" s="2"/>
      <c r="K25" s="2"/>
      <c r="L25" s="20"/>
      <c r="M25" s="20"/>
      <c r="N25" s="20"/>
      <c r="O25" s="2"/>
      <c r="P25" s="2"/>
      <c r="Q25" s="2"/>
      <c r="R25" s="2"/>
      <c r="S25" s="2"/>
      <c r="T25" s="2"/>
      <c r="U25" s="2"/>
    </row>
    <row r="26" spans="1:21" ht="14.1" customHeight="1">
      <c r="A26" s="8"/>
      <c r="E26" s="2"/>
      <c r="F26" s="2"/>
      <c r="G26" s="2"/>
      <c r="H26" s="2"/>
      <c r="I26" s="2"/>
      <c r="J26" s="2"/>
      <c r="K26" s="2"/>
      <c r="L26" s="20"/>
      <c r="M26" s="20"/>
      <c r="N26" s="20"/>
      <c r="O26" s="2"/>
      <c r="P26" s="2"/>
      <c r="Q26" s="2"/>
      <c r="R26" s="2"/>
      <c r="S26" s="2"/>
      <c r="T26" s="2"/>
      <c r="U26" s="2"/>
    </row>
    <row r="27" spans="1:21" ht="14.1" customHeight="1">
      <c r="A27" s="8"/>
      <c r="E27" s="2"/>
      <c r="F27" s="2"/>
      <c r="G27" s="2"/>
      <c r="H27" s="2"/>
      <c r="I27" s="2"/>
      <c r="J27" s="2"/>
      <c r="K27" s="2"/>
      <c r="L27" s="20"/>
      <c r="M27" s="20"/>
      <c r="N27" s="20"/>
      <c r="O27" s="2"/>
      <c r="P27" s="2"/>
      <c r="Q27" s="2"/>
      <c r="R27" s="2"/>
      <c r="S27" s="2"/>
      <c r="T27" s="2"/>
      <c r="U27" s="2"/>
    </row>
    <row r="28" spans="1:21" ht="14.1" customHeight="1">
      <c r="A28" s="8"/>
      <c r="E28" s="2"/>
      <c r="F28" s="2"/>
      <c r="G28" s="2"/>
      <c r="H28" s="2"/>
      <c r="I28" s="2"/>
      <c r="J28" s="2"/>
      <c r="K28" s="2"/>
      <c r="L28" s="20"/>
      <c r="M28" s="20"/>
      <c r="N28" s="20"/>
      <c r="O28" s="2"/>
      <c r="P28" s="2"/>
      <c r="Q28" s="2"/>
      <c r="R28" s="2"/>
      <c r="S28" s="2"/>
      <c r="T28" s="2"/>
      <c r="U28" s="2"/>
    </row>
    <row r="29" spans="1:21" ht="14.1" customHeight="1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0"/>
      <c r="M29" s="20"/>
      <c r="N29" s="20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6"/>
      <c r="M30" s="26"/>
      <c r="N30" s="26"/>
      <c r="O30" s="10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0"/>
      <c r="M31" s="20"/>
      <c r="N31" s="20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0"/>
      <c r="M32" s="20"/>
      <c r="N32" s="20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0"/>
      <c r="M33" s="20"/>
      <c r="N33" s="20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0"/>
      <c r="M34" s="20"/>
      <c r="N34" s="20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0"/>
      <c r="M35" s="20"/>
      <c r="N35" s="20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0"/>
      <c r="M36" s="20"/>
      <c r="N36" s="20"/>
      <c r="O36" s="2"/>
      <c r="P36" s="2"/>
      <c r="Q36" s="2"/>
      <c r="R36" s="2"/>
      <c r="S36" s="2"/>
    </row>
    <row r="1000" spans="1:1">
      <c r="A1000" s="11">
        <v>46150</v>
      </c>
    </row>
    <row r="1001" spans="1:1">
      <c r="A1001" t="s">
        <v>15</v>
      </c>
    </row>
    <row r="1005" spans="1:1">
      <c r="A1005" t="s">
        <v>16</v>
      </c>
    </row>
  </sheetData>
  <mergeCells count="2">
    <mergeCell ref="I8:L9"/>
    <mergeCell ref="G1:O6"/>
  </mergeCell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8C9F-E9DE-4AF8-BDBD-422C538544AB}">
  <dimension ref="A1:T241"/>
  <sheetViews>
    <sheetView workbookViewId="0">
      <selection activeCell="B3" sqref="B3:B241"/>
    </sheetView>
  </sheetViews>
  <sheetFormatPr defaultColWidth="10.85546875" defaultRowHeight="14.1"/>
  <cols>
    <col min="1" max="16384" width="10.85546875" style="2"/>
  </cols>
  <sheetData>
    <row r="1" spans="1:20" ht="14.45" thickBot="1">
      <c r="A1" s="30" t="s">
        <v>17</v>
      </c>
      <c r="B1" s="30"/>
      <c r="C1" s="30"/>
      <c r="D1" s="30"/>
      <c r="E1" s="30"/>
      <c r="F1" s="30"/>
      <c r="G1" s="30"/>
      <c r="H1" s="30"/>
      <c r="I1" s="30" t="s">
        <v>18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4.45" thickBot="1">
      <c r="A2" s="31"/>
      <c r="B2" s="31"/>
      <c r="C2" s="31"/>
      <c r="D2" s="31"/>
      <c r="E2" s="31"/>
      <c r="F2" s="31"/>
      <c r="G2" s="31"/>
      <c r="H2" s="31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14.45" thickBot="1">
      <c r="A3" s="19" t="s">
        <v>19</v>
      </c>
      <c r="B3" s="19" t="s">
        <v>20</v>
      </c>
      <c r="C3" s="19" t="s">
        <v>21</v>
      </c>
      <c r="D3" s="19" t="s">
        <v>22</v>
      </c>
      <c r="E3" s="19" t="s">
        <v>23</v>
      </c>
      <c r="F3" s="19" t="s">
        <v>24</v>
      </c>
      <c r="G3" s="19" t="s">
        <v>25</v>
      </c>
      <c r="H3" s="19" t="s">
        <v>26</v>
      </c>
      <c r="I3" s="18"/>
      <c r="J3" s="18">
        <v>8.3333333333333329E-2</v>
      </c>
      <c r="K3" s="18">
        <v>0.25</v>
      </c>
      <c r="L3" s="18">
        <v>0.5</v>
      </c>
      <c r="M3" s="18">
        <v>0.75</v>
      </c>
      <c r="N3" s="18">
        <v>1</v>
      </c>
      <c r="O3" s="18">
        <v>2</v>
      </c>
      <c r="P3" s="18">
        <v>3</v>
      </c>
      <c r="Q3" s="18">
        <v>4</v>
      </c>
      <c r="R3" s="18">
        <v>5</v>
      </c>
      <c r="S3" s="18">
        <v>6</v>
      </c>
      <c r="T3" s="18">
        <v>7</v>
      </c>
    </row>
    <row r="4" spans="1:20" ht="14.45" thickBot="1">
      <c r="A4" s="17">
        <v>8.3333333333333329E-2</v>
      </c>
      <c r="B4" s="17">
        <v>8.3333333333333301E-2</v>
      </c>
      <c r="C4" s="17">
        <v>5.5625624063340054E-2</v>
      </c>
      <c r="D4" s="17"/>
      <c r="E4" s="17" t="s">
        <v>27</v>
      </c>
      <c r="F4" s="17"/>
      <c r="G4" s="17">
        <v>99.569220000000001</v>
      </c>
      <c r="H4" s="17">
        <v>43396</v>
      </c>
      <c r="I4" s="18">
        <v>8.3333333333333329E-2</v>
      </c>
      <c r="J4" s="17">
        <v>100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</row>
    <row r="5" spans="1:20" ht="14.45" thickBot="1">
      <c r="A5" s="17">
        <v>0.25</v>
      </c>
      <c r="B5" s="17">
        <v>0.25</v>
      </c>
      <c r="C5" s="17">
        <v>9.6928040473504132E-2</v>
      </c>
      <c r="D5" s="17"/>
      <c r="E5" s="17" t="s">
        <v>27</v>
      </c>
      <c r="F5" s="17"/>
      <c r="G5" s="17">
        <v>97.608470017636691</v>
      </c>
      <c r="H5" s="17">
        <v>45820</v>
      </c>
      <c r="I5" s="18">
        <v>0.25</v>
      </c>
      <c r="J5" s="17">
        <v>0</v>
      </c>
      <c r="K5" s="17">
        <v>100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</row>
    <row r="6" spans="1:20" ht="14.45" thickBot="1">
      <c r="A6" s="17">
        <v>0.5</v>
      </c>
      <c r="B6" s="17">
        <v>0.5</v>
      </c>
      <c r="C6" s="17">
        <v>0.10305394082847717</v>
      </c>
      <c r="D6" s="17"/>
      <c r="E6" s="17" t="s">
        <v>27</v>
      </c>
      <c r="F6" s="17"/>
      <c r="G6" s="17">
        <v>95.048045105177991</v>
      </c>
      <c r="H6" s="17">
        <v>45869</v>
      </c>
      <c r="I6" s="18">
        <v>0.5</v>
      </c>
      <c r="J6" s="17">
        <v>0</v>
      </c>
      <c r="K6" s="17">
        <v>0</v>
      </c>
      <c r="L6" s="17">
        <v>100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spans="1:20" ht="14.45" thickBot="1">
      <c r="A7" s="17">
        <v>0.75</v>
      </c>
      <c r="B7" s="17">
        <v>0.75</v>
      </c>
      <c r="C7" s="17">
        <v>0.10514249083449857</v>
      </c>
      <c r="D7" s="17"/>
      <c r="E7" s="17" t="s">
        <v>27</v>
      </c>
      <c r="F7" s="17"/>
      <c r="G7" s="17">
        <v>92.791181338124005</v>
      </c>
      <c r="H7" s="17">
        <v>45729</v>
      </c>
      <c r="I7" s="18">
        <v>0.75</v>
      </c>
      <c r="J7" s="17">
        <v>0</v>
      </c>
      <c r="K7" s="17">
        <v>0</v>
      </c>
      <c r="L7" s="17">
        <v>0</v>
      </c>
      <c r="M7" s="17">
        <v>100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</row>
    <row r="8" spans="1:20" ht="14.45" thickBot="1">
      <c r="A8" s="17">
        <v>1</v>
      </c>
      <c r="B8" s="17">
        <v>1</v>
      </c>
      <c r="C8" s="17">
        <v>9.8410488366789492E-2</v>
      </c>
      <c r="D8" s="17"/>
      <c r="E8" s="17" t="s">
        <v>27</v>
      </c>
      <c r="F8" s="17"/>
      <c r="G8" s="17">
        <v>90.950106245455288</v>
      </c>
      <c r="H8" s="17">
        <v>46149</v>
      </c>
      <c r="I8" s="18">
        <v>1</v>
      </c>
      <c r="J8" s="17">
        <v>0</v>
      </c>
      <c r="K8" s="17">
        <v>0</v>
      </c>
      <c r="L8" s="17">
        <v>0</v>
      </c>
      <c r="M8" s="17">
        <v>0</v>
      </c>
      <c r="N8" s="17">
        <v>100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</row>
    <row r="9" spans="1:20" ht="14.45" thickBot="1">
      <c r="A9" s="17">
        <v>3</v>
      </c>
      <c r="B9" s="17">
        <v>2</v>
      </c>
      <c r="C9" s="17">
        <v>8.4999994605209045E-2</v>
      </c>
      <c r="D9" s="17">
        <v>6.3</v>
      </c>
      <c r="E9" s="17" t="s">
        <v>27</v>
      </c>
      <c r="F9" s="17"/>
      <c r="G9" s="17">
        <v>94.431399999999996</v>
      </c>
      <c r="H9" s="17">
        <v>46002</v>
      </c>
      <c r="I9" s="18">
        <v>2</v>
      </c>
      <c r="J9" s="17">
        <v>0</v>
      </c>
      <c r="K9" s="17">
        <v>0</v>
      </c>
      <c r="L9" s="17">
        <v>0</v>
      </c>
      <c r="M9" s="17">
        <v>0</v>
      </c>
      <c r="N9" s="17">
        <v>6.3</v>
      </c>
      <c r="O9" s="17">
        <v>106.3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</row>
    <row r="10" spans="1:20" ht="14.45" thickBot="1">
      <c r="A10" s="17">
        <v>3</v>
      </c>
      <c r="B10" s="17">
        <v>3</v>
      </c>
      <c r="C10" s="17">
        <v>9.1891776311572471E-2</v>
      </c>
      <c r="D10" s="17">
        <v>6.3</v>
      </c>
      <c r="E10" s="17" t="s">
        <v>27</v>
      </c>
      <c r="F10" s="17"/>
      <c r="G10" s="17">
        <v>92.711227211434462</v>
      </c>
      <c r="H10" s="17">
        <v>46149</v>
      </c>
      <c r="I10" s="18">
        <v>3</v>
      </c>
      <c r="J10" s="17">
        <v>0</v>
      </c>
      <c r="K10" s="17">
        <v>0</v>
      </c>
      <c r="L10" s="17">
        <v>0</v>
      </c>
      <c r="M10" s="17">
        <v>0</v>
      </c>
      <c r="N10" s="17">
        <v>6.3</v>
      </c>
      <c r="O10" s="17">
        <v>6.3</v>
      </c>
      <c r="P10" s="17">
        <v>106.3</v>
      </c>
      <c r="Q10" s="17">
        <v>0</v>
      </c>
      <c r="R10" s="17">
        <v>0</v>
      </c>
      <c r="S10" s="17">
        <v>0</v>
      </c>
      <c r="T10" s="17">
        <v>0</v>
      </c>
    </row>
    <row r="11" spans="1:20" ht="14.45" thickBot="1">
      <c r="A11" s="17">
        <v>4</v>
      </c>
      <c r="B11" s="17">
        <v>4</v>
      </c>
      <c r="C11" s="17">
        <v>0.10100000959765038</v>
      </c>
      <c r="D11" s="17">
        <v>6.5</v>
      </c>
      <c r="E11" s="17" t="s">
        <v>27</v>
      </c>
      <c r="F11" s="17"/>
      <c r="G11" s="17">
        <v>87.906199999999984</v>
      </c>
      <c r="H11" s="17">
        <v>46020</v>
      </c>
      <c r="I11" s="18">
        <v>4</v>
      </c>
      <c r="J11" s="17">
        <v>0</v>
      </c>
      <c r="K11" s="17">
        <v>0</v>
      </c>
      <c r="L11" s="17">
        <v>0</v>
      </c>
      <c r="M11" s="17">
        <v>0</v>
      </c>
      <c r="N11" s="17">
        <v>6.5</v>
      </c>
      <c r="O11" s="17">
        <v>6.5</v>
      </c>
      <c r="P11" s="17">
        <v>6.5</v>
      </c>
      <c r="Q11" s="17">
        <v>103.23024438838959</v>
      </c>
      <c r="R11" s="17">
        <v>0</v>
      </c>
      <c r="S11" s="17">
        <v>0</v>
      </c>
      <c r="T11" s="17">
        <v>0</v>
      </c>
    </row>
    <row r="12" spans="1:20" ht="14.45" thickBot="1">
      <c r="A12" s="17">
        <v>5</v>
      </c>
      <c r="B12" s="17">
        <v>5</v>
      </c>
      <c r="C12" s="17">
        <v>9.4999910493990758E-2</v>
      </c>
      <c r="D12" s="17">
        <v>6.5</v>
      </c>
      <c r="E12" s="17" t="s">
        <v>27</v>
      </c>
      <c r="F12" s="17"/>
      <c r="G12" s="17">
        <v>88.480900000000005</v>
      </c>
      <c r="H12" s="17">
        <v>46149</v>
      </c>
      <c r="I12" s="18">
        <v>5</v>
      </c>
      <c r="J12" s="17">
        <v>0</v>
      </c>
      <c r="K12" s="17">
        <v>0</v>
      </c>
      <c r="L12" s="17">
        <v>0</v>
      </c>
      <c r="M12" s="17">
        <v>0</v>
      </c>
      <c r="N12" s="17">
        <v>6.5</v>
      </c>
      <c r="O12" s="17">
        <v>6.5</v>
      </c>
      <c r="P12" s="17">
        <v>6.5</v>
      </c>
      <c r="Q12" s="17">
        <v>6.5</v>
      </c>
      <c r="R12" s="17">
        <v>106.5</v>
      </c>
      <c r="S12" s="17">
        <v>0</v>
      </c>
      <c r="T12" s="17">
        <v>0</v>
      </c>
    </row>
    <row r="13" spans="1:20" ht="14.45" thickBot="1">
      <c r="A13" s="17">
        <v>7</v>
      </c>
      <c r="B13" s="17">
        <v>7</v>
      </c>
      <c r="C13" s="17">
        <v>6.5437236193495507E-2</v>
      </c>
      <c r="D13" s="17">
        <v>6</v>
      </c>
      <c r="E13" s="17" t="s">
        <v>27</v>
      </c>
      <c r="F13" s="17"/>
      <c r="G13" s="17">
        <v>97.022521027938623</v>
      </c>
      <c r="H13" s="17">
        <v>44973</v>
      </c>
      <c r="I13" s="18">
        <v>6</v>
      </c>
      <c r="J13" s="17">
        <v>0</v>
      </c>
      <c r="K13" s="17">
        <v>0</v>
      </c>
      <c r="L13" s="17">
        <v>0</v>
      </c>
      <c r="M13" s="17">
        <v>0</v>
      </c>
      <c r="N13" s="17">
        <v>6.25</v>
      </c>
      <c r="O13" s="17">
        <v>6.25</v>
      </c>
      <c r="P13" s="17">
        <v>6.25</v>
      </c>
      <c r="Q13" s="17">
        <v>6.25</v>
      </c>
      <c r="R13" s="17">
        <v>6.25</v>
      </c>
      <c r="S13" s="17">
        <v>106.25</v>
      </c>
      <c r="T13" s="17">
        <v>0</v>
      </c>
    </row>
    <row r="14" spans="1:20" ht="15" thickBot="1">
      <c r="B14"/>
      <c r="I14" s="18">
        <v>7</v>
      </c>
      <c r="J14" s="17">
        <v>0</v>
      </c>
      <c r="K14" s="17">
        <v>0</v>
      </c>
      <c r="L14" s="17">
        <v>0</v>
      </c>
      <c r="M14" s="17">
        <v>0</v>
      </c>
      <c r="N14" s="17">
        <v>6</v>
      </c>
      <c r="O14" s="17">
        <v>6</v>
      </c>
      <c r="P14" s="17">
        <v>6</v>
      </c>
      <c r="Q14" s="17">
        <v>6</v>
      </c>
      <c r="R14" s="17">
        <v>6</v>
      </c>
      <c r="S14" s="17">
        <v>6</v>
      </c>
      <c r="T14" s="17">
        <v>106</v>
      </c>
    </row>
    <row r="15" spans="1:20" ht="14.45">
      <c r="B15"/>
    </row>
    <row r="16" spans="1:20" ht="14.45">
      <c r="B16"/>
    </row>
    <row r="17" spans="2:18" ht="14.45">
      <c r="B17"/>
    </row>
    <row r="18" spans="2:18" ht="14.45">
      <c r="B18"/>
    </row>
    <row r="19" spans="2:18" ht="14.45">
      <c r="B19"/>
    </row>
    <row r="20" spans="2:18" ht="14.45">
      <c r="B20"/>
    </row>
    <row r="21" spans="2:18" ht="14.45">
      <c r="B21"/>
    </row>
    <row r="22" spans="2:18" ht="14.45">
      <c r="B22"/>
    </row>
    <row r="23" spans="2:18" ht="14.45">
      <c r="B23"/>
    </row>
    <row r="24" spans="2:18" ht="15" thickBot="1">
      <c r="B24"/>
    </row>
    <row r="25" spans="2:18" ht="15" thickBot="1">
      <c r="B25"/>
      <c r="I25" s="18" t="s">
        <v>1</v>
      </c>
      <c r="J25" s="18" t="s">
        <v>28</v>
      </c>
      <c r="K25" s="18" t="s">
        <v>29</v>
      </c>
      <c r="L25" s="18" t="s">
        <v>2</v>
      </c>
      <c r="M25" s="18" t="s">
        <v>3</v>
      </c>
      <c r="N25" s="18" t="s">
        <v>30</v>
      </c>
      <c r="O25" s="18" t="s">
        <v>31</v>
      </c>
      <c r="P25" s="18" t="s">
        <v>32</v>
      </c>
      <c r="Q25" s="18" t="s">
        <v>30</v>
      </c>
      <c r="R25" s="18" t="s">
        <v>31</v>
      </c>
    </row>
    <row r="26" spans="2:18" ht="15" thickBot="1">
      <c r="B26"/>
      <c r="H26" s="2" t="s">
        <v>4</v>
      </c>
      <c r="I26" s="18">
        <v>8.3333333333333329E-2</v>
      </c>
      <c r="J26" s="17">
        <v>99.569220000000001</v>
      </c>
      <c r="K26" s="17">
        <v>0.99569220000000003</v>
      </c>
      <c r="L26" s="17">
        <v>5.3170631931154677E-2</v>
      </c>
      <c r="M26" s="17">
        <f>nss($I$26,$O$26,$O$27,$O$28,$O$29,$O$30,$O$31)</f>
        <v>5.5053506672951377E-2</v>
      </c>
      <c r="N26" s="17">
        <f>IF($L$26&gt;0,POWER($L$26-$M$26,2),"")</f>
        <v>3.5452172932959901E-6</v>
      </c>
      <c r="O26" s="17">
        <v>1E-3</v>
      </c>
      <c r="P26" s="17">
        <f>spline($I$26,$R$26,$R$27,$R$28,$R$29)</f>
        <v>8.3940860698645259E-2</v>
      </c>
      <c r="Q26" s="17">
        <f>IF($L$26&gt;0,POWER($L$26-$P$26,2),"")</f>
        <v>9.4680697840370497E-4</v>
      </c>
      <c r="R26" s="17">
        <v>1.9570938429188018E-2</v>
      </c>
    </row>
    <row r="27" spans="2:18" ht="15" thickBot="1">
      <c r="B27"/>
      <c r="H27" s="2" t="s">
        <v>5</v>
      </c>
      <c r="I27" s="18">
        <v>0.25</v>
      </c>
      <c r="J27" s="17">
        <v>97.608470017636691</v>
      </c>
      <c r="K27" s="17">
        <v>0.97608470017636695</v>
      </c>
      <c r="L27" s="17">
        <v>0.10166608149671741</v>
      </c>
      <c r="M27" s="17">
        <f>nss($I$27,$O$26,$O$27,$O$28,$O$29,$O$30,$O$31)</f>
        <v>9.6070201341596231E-2</v>
      </c>
      <c r="N27" s="17">
        <f>IF($L$27&gt;0,POWER($L$27-$M$27,2),"")</f>
        <v>3.1313874710479012E-5</v>
      </c>
      <c r="O27" s="17">
        <v>1.3735654937496043E-2</v>
      </c>
      <c r="P27" s="17">
        <f>spline($I$27,$R$26,$R$27,$R$28,$R$29)</f>
        <v>8.6922457468373543E-2</v>
      </c>
      <c r="Q27" s="17">
        <f>IF($L$27&gt;0,POWER($L$27-$P$27,2),"")</f>
        <v>2.1737444948915859E-4</v>
      </c>
      <c r="R27" s="17">
        <v>-5.1193578572535266E-3</v>
      </c>
    </row>
    <row r="28" spans="2:18" ht="15" thickBot="1">
      <c r="B28"/>
      <c r="H28" s="2" t="s">
        <v>6</v>
      </c>
      <c r="I28" s="18">
        <v>0.5</v>
      </c>
      <c r="J28" s="17">
        <v>95.048045105177991</v>
      </c>
      <c r="K28" s="17">
        <v>0.95048045105177992</v>
      </c>
      <c r="L28" s="17">
        <v>0.10691334171418321</v>
      </c>
      <c r="M28" s="17">
        <f>nss($I$28,$O$26,$O$27,$O$28,$O$29,$O$30,$O$31)</f>
        <v>0.11087151540559334</v>
      </c>
      <c r="N28" s="17">
        <f>IF($L$28&gt;0,POWER($L$28-$M$28,2),"")</f>
        <v>1.5667138971371318E-5</v>
      </c>
      <c r="O28" s="17">
        <v>0.29169118573950581</v>
      </c>
      <c r="P28" s="17">
        <f>spline($I$28,$R$26,$R$27,$R$28,$R$29)</f>
        <v>9.0885715802835013E-2</v>
      </c>
      <c r="Q28" s="17">
        <f>IF($L$28&gt;0,POWER($L$28-$P$28,2),"")</f>
        <v>2.5688479235412006E-4</v>
      </c>
      <c r="R28" s="17">
        <v>2.7797326079534917E-4</v>
      </c>
    </row>
    <row r="29" spans="2:18" ht="15" thickBot="1">
      <c r="B29"/>
      <c r="H29" s="2" t="s">
        <v>7</v>
      </c>
      <c r="I29" s="18">
        <v>0.75</v>
      </c>
      <c r="J29" s="17">
        <v>92.791181338124005</v>
      </c>
      <c r="K29" s="17">
        <v>0.92791181338124007</v>
      </c>
      <c r="L29" s="17">
        <v>0.10490361603824105</v>
      </c>
      <c r="M29" s="17">
        <f>nss($I$29,$O$26,$O$27,$O$28,$O$29,$O$30,$O$31)</f>
        <v>0.10768168278078191</v>
      </c>
      <c r="N29" s="17">
        <f>IF($L$29&gt;0,POWER($L$29-$M$29,2),"")</f>
        <v>7.7176548260115731E-6</v>
      </c>
      <c r="O29" s="17">
        <v>0.23267378114912177</v>
      </c>
      <c r="P29" s="17">
        <f>spline($I$29,$R$26,$R$27,$R$28,$R$29)</f>
        <v>9.4261174391538902E-2</v>
      </c>
      <c r="Q29" s="17">
        <f>IF($L$29&gt;0,POWER($L$29-$P$29,2),"")</f>
        <v>1.1326156420346043E-4</v>
      </c>
      <c r="R29" s="17">
        <v>8.2345339394954961E-2</v>
      </c>
    </row>
    <row r="30" spans="2:18" ht="15" thickBot="1">
      <c r="B30"/>
      <c r="H30" s="2" t="s">
        <v>8</v>
      </c>
      <c r="I30" s="18">
        <v>1</v>
      </c>
      <c r="J30" s="17">
        <v>90.950106245455288</v>
      </c>
      <c r="K30" s="17">
        <v>0.90950106245455287</v>
      </c>
      <c r="L30" s="17">
        <v>9.9503938237531564E-2</v>
      </c>
      <c r="M30" s="17">
        <f>nss($I$30,$O$26,$O$27,$O$28,$O$29,$O$30,$O$31)</f>
        <v>0.10151447314012739</v>
      </c>
      <c r="N30" s="17">
        <f>IF($L$30&gt;0,POWER($L$30-$M$30,2),"")</f>
        <v>4.0422505945560064E-6</v>
      </c>
      <c r="O30" s="17">
        <v>0.24870051310726149</v>
      </c>
      <c r="P30" s="17">
        <f>spline($I$30,$R$26,$R$27,$R$28,$R$29)</f>
        <v>9.7074893227684797E-2</v>
      </c>
      <c r="Q30" s="17">
        <f>IF($L$30&gt;0,POWER($L$30-$P$30,2),"")</f>
        <v>5.9002596598614803E-6</v>
      </c>
      <c r="R30" s="17"/>
    </row>
    <row r="31" spans="2:18" ht="15" thickBot="1">
      <c r="B31"/>
      <c r="H31" s="2" t="s">
        <v>9</v>
      </c>
      <c r="I31" s="18">
        <v>2</v>
      </c>
      <c r="J31" s="17">
        <v>94.431399999999996</v>
      </c>
      <c r="K31" s="17">
        <v>0.83444537447353084</v>
      </c>
      <c r="L31" s="17">
        <v>9.4714937696778856E-2</v>
      </c>
      <c r="M31" s="17">
        <f>nss($I$31,$O$26,$O$27,$O$28,$O$29,$O$30,$O$31)</f>
        <v>8.9237756976568133E-2</v>
      </c>
      <c r="N31" s="17">
        <f>IF($L$31&gt;0,POWER($L$31-$M$31,2),"")</f>
        <v>2.999950864184805E-5</v>
      </c>
      <c r="O31" s="17">
        <v>3</v>
      </c>
      <c r="P31" s="17">
        <f>spline($I$31,$R$26,$R$27,$R$28,$R$29)</f>
        <v>0.10323357091067968</v>
      </c>
      <c r="Q31" s="17">
        <f>IF($L$31&gt;0,POWER($L$31-$P$31,2),"")</f>
        <v>7.2567111832974303E-5</v>
      </c>
      <c r="R31" s="17"/>
    </row>
    <row r="32" spans="2:18" ht="15" thickBot="1">
      <c r="B32"/>
      <c r="H32" s="2" t="s">
        <v>10</v>
      </c>
      <c r="I32" s="18">
        <v>3</v>
      </c>
      <c r="J32" s="17">
        <v>92.711227211434462</v>
      </c>
      <c r="K32" s="17">
        <v>0.76880869857749334</v>
      </c>
      <c r="L32" s="17">
        <v>9.1592568902647553E-2</v>
      </c>
      <c r="M32" s="17">
        <f>nss($I$32,$O$26,$O$27,$O$28,$O$29,$O$30,$O$31)</f>
        <v>8.7800087906247978E-2</v>
      </c>
      <c r="N32" s="17">
        <f>IF($L$32&gt;0,POWER($L$32-$M$32,2),"")</f>
        <v>1.4382912108051912E-5</v>
      </c>
      <c r="O32" s="17"/>
      <c r="P32" s="17">
        <f>spline($I$32,$R$26,$R$27,$R$28,$R$29)</f>
        <v>0.10248921200871171</v>
      </c>
      <c r="Q32" s="17">
        <f>IF($L$32&gt;0,POWER($L$32-$P$32,2),"")</f>
        <v>1.1873683098093548E-4</v>
      </c>
      <c r="R32" s="17"/>
    </row>
    <row r="33" spans="2:18" ht="15" thickBot="1">
      <c r="B33"/>
      <c r="H33" s="2" t="s">
        <v>11</v>
      </c>
      <c r="I33" s="18">
        <v>4</v>
      </c>
      <c r="J33" s="17">
        <v>87.906199999999984</v>
      </c>
      <c r="K33" s="17">
        <v>0.69333645428493873</v>
      </c>
      <c r="L33" s="17">
        <v>9.588249851912467E-2</v>
      </c>
      <c r="M33" s="17">
        <f>nss($I$33,$O$26,$O$27,$O$28,$O$29,$O$30,$O$31)</f>
        <v>8.7164006757065315E-2</v>
      </c>
      <c r="N33" s="17">
        <f>IF($L$33&gt;0,POWER($L$33-$M$33,2),"")</f>
        <v>7.6012098605096842E-5</v>
      </c>
      <c r="O33" s="17"/>
      <c r="P33" s="17">
        <f>spline($I$33,$R$26,$R$27,$R$28,$R$29)</f>
        <v>9.6509656086552958E-2</v>
      </c>
      <c r="Q33" s="17">
        <f>IF($L$33&gt;0,POWER($L$33-$P$33,2),"")</f>
        <v>3.9332661438256771E-7</v>
      </c>
      <c r="R33" s="17"/>
    </row>
    <row r="34" spans="2:18" ht="15" thickBot="1">
      <c r="B34"/>
      <c r="H34" s="2" t="s">
        <v>12</v>
      </c>
      <c r="I34" s="18">
        <v>5</v>
      </c>
      <c r="J34" s="17">
        <v>88.480900000000005</v>
      </c>
      <c r="K34" s="17">
        <v>0.63512962128039119</v>
      </c>
      <c r="L34" s="17">
        <v>9.5033804612330686E-2</v>
      </c>
      <c r="M34" s="17">
        <f>nss($I$34,$O$26,$O$27,$O$28,$O$29,$O$30,$O$31)</f>
        <v>8.5481989431867772E-2</v>
      </c>
      <c r="N34" s="17">
        <f>IF($L$34&gt;0,POWER($L$34-$M$34,2),"")</f>
        <v>9.1237173241721771E-5</v>
      </c>
      <c r="O34" s="17"/>
      <c r="P34" s="17">
        <f>spline($I$34,$R$26,$R$27,$R$28,$R$29)</f>
        <v>8.6962742708975527E-2</v>
      </c>
      <c r="Q34" s="17">
        <f>IF($L$34&gt;0,POWER($L$34-$P$34,2),"")</f>
        <v>6.5142040247791002E-5</v>
      </c>
      <c r="R34" s="17"/>
    </row>
    <row r="35" spans="2:18" ht="15" thickBot="1">
      <c r="B35"/>
      <c r="H35" s="2" t="s">
        <v>13</v>
      </c>
      <c r="I35" s="18">
        <v>6</v>
      </c>
      <c r="J35" s="17">
        <v>91.814345237910516</v>
      </c>
      <c r="K35" s="17">
        <v>0.63818082511733965</v>
      </c>
      <c r="L35" s="17">
        <v>7.7728517598516511E-2</v>
      </c>
      <c r="M35" s="17">
        <f>nss($I$35,$O$26,$O$27,$O$28,$O$29,$O$30,$O$31)</f>
        <v>8.2763401119617025E-2</v>
      </c>
      <c r="N35" s="17">
        <f>IF($L$35&gt;0,POWER($L$35-$M$35,2),"")</f>
        <v>2.5350052071049508E-5</v>
      </c>
      <c r="O35" s="17"/>
      <c r="P35" s="17">
        <f>spline($I$35,$R$26,$R$27,$R$28,$R$29)</f>
        <v>7.5516311440751535E-2</v>
      </c>
      <c r="Q35" s="17">
        <f>IF($L$35&gt;0,POWER($L$35-$P$35,2),"")</f>
        <v>4.893856084453278E-6</v>
      </c>
      <c r="R35" s="17"/>
    </row>
    <row r="36" spans="2:18" ht="15" thickBot="1">
      <c r="B36"/>
      <c r="H36" s="2" t="s">
        <v>14</v>
      </c>
      <c r="I36" s="18">
        <v>7</v>
      </c>
      <c r="J36" s="17">
        <v>97.022521027938623</v>
      </c>
      <c r="K36" s="17">
        <v>0.66175574349819943</v>
      </c>
      <c r="L36" s="17">
        <v>6.0753837338816563E-2</v>
      </c>
      <c r="M36" s="17">
        <f>nss($I$36,$O$26,$O$27,$O$28,$O$29,$O$30,$O$31)</f>
        <v>7.9336115879196853E-2</v>
      </c>
      <c r="N36" s="17">
        <f>IF($L$36&gt;0,POWER($L$36-$M$36,2),"")</f>
        <v>3.4530107575227783E-4</v>
      </c>
      <c r="O36" s="17"/>
      <c r="P36" s="17">
        <f>spline($I$36,$R$26,$R$27,$R$28,$R$29)</f>
        <v>6.383820184665305E-2</v>
      </c>
      <c r="Q36" s="17">
        <f>IF($L$36&gt;0,POWER($L$36-$P$36,2),"")</f>
        <v>9.5133044172014163E-6</v>
      </c>
      <c r="R36" s="17"/>
    </row>
    <row r="37" spans="2:18" ht="15" thickBot="1">
      <c r="B37"/>
      <c r="I37" s="33" t="s">
        <v>33</v>
      </c>
      <c r="J37" s="34"/>
      <c r="K37" s="34"/>
      <c r="L37" s="34"/>
      <c r="M37" s="35"/>
      <c r="N37" s="17">
        <f>SUM($N$26:$N$36)</f>
        <v>6.4456895681575975E-4</v>
      </c>
      <c r="O37" s="17"/>
      <c r="P37" s="17"/>
      <c r="Q37" s="17">
        <f>SUM($Q$26:$Q$36)</f>
        <v>1.8114745142880431E-3</v>
      </c>
      <c r="R37" s="17"/>
    </row>
    <row r="38" spans="2:18" ht="14.45">
      <c r="B38"/>
    </row>
    <row r="39" spans="2:18" ht="14.45">
      <c r="B39"/>
    </row>
    <row r="40" spans="2:18" ht="14.45">
      <c r="B40"/>
    </row>
    <row r="41" spans="2:18" ht="14.45">
      <c r="B41"/>
    </row>
    <row r="42" spans="2:18" ht="14.45">
      <c r="B42"/>
    </row>
    <row r="43" spans="2:18" ht="14.45">
      <c r="B43"/>
    </row>
    <row r="44" spans="2:18" ht="14.45">
      <c r="B44"/>
    </row>
    <row r="45" spans="2:18" ht="14.45">
      <c r="B45"/>
    </row>
    <row r="46" spans="2:18" ht="14.45">
      <c r="B46"/>
    </row>
    <row r="47" spans="2:18" ht="14.45">
      <c r="B47"/>
    </row>
    <row r="48" spans="2:18" ht="14.45">
      <c r="B48"/>
    </row>
    <row r="49" spans="2:2" ht="14.45">
      <c r="B49"/>
    </row>
    <row r="50" spans="2:2" ht="14.45">
      <c r="B50"/>
    </row>
    <row r="51" spans="2:2" ht="14.45">
      <c r="B51"/>
    </row>
    <row r="52" spans="2:2" ht="14.45">
      <c r="B52"/>
    </row>
    <row r="53" spans="2:2" ht="14.45">
      <c r="B53"/>
    </row>
    <row r="54" spans="2:2" ht="14.45">
      <c r="B54"/>
    </row>
    <row r="55" spans="2:2" ht="14.45">
      <c r="B55"/>
    </row>
    <row r="56" spans="2:2" ht="14.45">
      <c r="B56"/>
    </row>
    <row r="57" spans="2:2" ht="14.45">
      <c r="B57"/>
    </row>
    <row r="58" spans="2:2" ht="14.45">
      <c r="B58"/>
    </row>
    <row r="59" spans="2:2" ht="14.45">
      <c r="B59"/>
    </row>
    <row r="60" spans="2:2" ht="14.45">
      <c r="B60"/>
    </row>
    <row r="61" spans="2:2" ht="14.45">
      <c r="B61"/>
    </row>
    <row r="62" spans="2:2" ht="14.45">
      <c r="B62"/>
    </row>
    <row r="63" spans="2:2" ht="14.45">
      <c r="B63"/>
    </row>
    <row r="64" spans="2:2" ht="14.45">
      <c r="B64"/>
    </row>
    <row r="65" spans="2:2" ht="14.45">
      <c r="B65"/>
    </row>
    <row r="66" spans="2:2" ht="14.45">
      <c r="B66"/>
    </row>
    <row r="67" spans="2:2" ht="14.45">
      <c r="B67"/>
    </row>
    <row r="68" spans="2:2" ht="14.45">
      <c r="B68"/>
    </row>
    <row r="69" spans="2:2" ht="14.45">
      <c r="B69"/>
    </row>
    <row r="70" spans="2:2" ht="14.45">
      <c r="B70"/>
    </row>
    <row r="71" spans="2:2" ht="14.45">
      <c r="B71"/>
    </row>
    <row r="72" spans="2:2" ht="14.45">
      <c r="B72"/>
    </row>
    <row r="73" spans="2:2" ht="14.45">
      <c r="B73"/>
    </row>
    <row r="74" spans="2:2" ht="14.45">
      <c r="B74"/>
    </row>
    <row r="75" spans="2:2" ht="14.45">
      <c r="B75"/>
    </row>
    <row r="76" spans="2:2" ht="14.45">
      <c r="B76"/>
    </row>
    <row r="77" spans="2:2" ht="14.45">
      <c r="B77"/>
    </row>
    <row r="78" spans="2:2" ht="14.45">
      <c r="B78"/>
    </row>
    <row r="79" spans="2:2" ht="14.45">
      <c r="B79"/>
    </row>
    <row r="80" spans="2:2" ht="14.45">
      <c r="B80"/>
    </row>
    <row r="81" spans="2:2" ht="14.45">
      <c r="B81"/>
    </row>
    <row r="82" spans="2:2" ht="14.45">
      <c r="B82"/>
    </row>
    <row r="83" spans="2:2" ht="14.45">
      <c r="B83"/>
    </row>
    <row r="84" spans="2:2" ht="14.45">
      <c r="B84"/>
    </row>
    <row r="85" spans="2:2" ht="14.45">
      <c r="B85"/>
    </row>
    <row r="86" spans="2:2" ht="14.45">
      <c r="B86"/>
    </row>
    <row r="87" spans="2:2" ht="14.45">
      <c r="B87"/>
    </row>
    <row r="88" spans="2:2" ht="14.45">
      <c r="B88"/>
    </row>
    <row r="89" spans="2:2" ht="14.45">
      <c r="B89"/>
    </row>
    <row r="90" spans="2:2" ht="14.45">
      <c r="B90"/>
    </row>
    <row r="91" spans="2:2" ht="14.45">
      <c r="B91"/>
    </row>
    <row r="92" spans="2:2" ht="14.45">
      <c r="B92"/>
    </row>
    <row r="93" spans="2:2" ht="14.45">
      <c r="B93"/>
    </row>
    <row r="94" spans="2:2" ht="14.45">
      <c r="B94"/>
    </row>
    <row r="95" spans="2:2" ht="14.45">
      <c r="B95"/>
    </row>
    <row r="96" spans="2:2" ht="14.45">
      <c r="B96"/>
    </row>
    <row r="97" spans="2:2" ht="14.45">
      <c r="B97"/>
    </row>
    <row r="98" spans="2:2" ht="14.45">
      <c r="B98"/>
    </row>
    <row r="99" spans="2:2" ht="14.45">
      <c r="B99"/>
    </row>
    <row r="100" spans="2:2" ht="14.45">
      <c r="B100"/>
    </row>
    <row r="101" spans="2:2" ht="14.45">
      <c r="B101"/>
    </row>
    <row r="102" spans="2:2" ht="14.45">
      <c r="B102"/>
    </row>
    <row r="103" spans="2:2" ht="14.45">
      <c r="B103"/>
    </row>
    <row r="104" spans="2:2" ht="14.45">
      <c r="B104"/>
    </row>
    <row r="105" spans="2:2" ht="14.45">
      <c r="B105"/>
    </row>
    <row r="106" spans="2:2" ht="14.45">
      <c r="B106"/>
    </row>
    <row r="107" spans="2:2" ht="14.45">
      <c r="B107"/>
    </row>
    <row r="108" spans="2:2" ht="14.45">
      <c r="B108"/>
    </row>
    <row r="109" spans="2:2" ht="14.45">
      <c r="B109"/>
    </row>
    <row r="110" spans="2:2" ht="14.45">
      <c r="B110"/>
    </row>
    <row r="111" spans="2:2" ht="14.45">
      <c r="B111"/>
    </row>
    <row r="112" spans="2:2" ht="14.45">
      <c r="B112"/>
    </row>
    <row r="113" spans="2:2" ht="14.45">
      <c r="B113"/>
    </row>
    <row r="114" spans="2:2" ht="14.45">
      <c r="B114"/>
    </row>
    <row r="115" spans="2:2" ht="14.45">
      <c r="B115"/>
    </row>
    <row r="116" spans="2:2" ht="14.45">
      <c r="B116"/>
    </row>
    <row r="117" spans="2:2" ht="14.45">
      <c r="B117"/>
    </row>
    <row r="118" spans="2:2" ht="14.45">
      <c r="B118"/>
    </row>
    <row r="119" spans="2:2" ht="14.45">
      <c r="B119"/>
    </row>
    <row r="120" spans="2:2" ht="14.45">
      <c r="B120"/>
    </row>
    <row r="121" spans="2:2" ht="14.45">
      <c r="B121"/>
    </row>
    <row r="122" spans="2:2" ht="14.45">
      <c r="B122"/>
    </row>
    <row r="123" spans="2:2" ht="14.45">
      <c r="B123"/>
    </row>
    <row r="124" spans="2:2" ht="14.45">
      <c r="B124"/>
    </row>
    <row r="125" spans="2:2" ht="14.45">
      <c r="B125"/>
    </row>
    <row r="126" spans="2:2" ht="14.45">
      <c r="B126"/>
    </row>
    <row r="127" spans="2:2" ht="14.45">
      <c r="B127"/>
    </row>
    <row r="128" spans="2:2" ht="14.45">
      <c r="B128"/>
    </row>
    <row r="129" spans="2:2" ht="14.45">
      <c r="B129"/>
    </row>
    <row r="130" spans="2:2" ht="14.45">
      <c r="B130"/>
    </row>
    <row r="131" spans="2:2" ht="14.45">
      <c r="B131"/>
    </row>
    <row r="132" spans="2:2" ht="14.45">
      <c r="B132"/>
    </row>
    <row r="133" spans="2:2" ht="14.45">
      <c r="B133"/>
    </row>
    <row r="134" spans="2:2" ht="14.45">
      <c r="B134"/>
    </row>
    <row r="135" spans="2:2" ht="14.45">
      <c r="B135"/>
    </row>
    <row r="136" spans="2:2" ht="14.45">
      <c r="B136"/>
    </row>
    <row r="137" spans="2:2" ht="14.45">
      <c r="B137"/>
    </row>
    <row r="138" spans="2:2" ht="14.45">
      <c r="B138"/>
    </row>
    <row r="139" spans="2:2" ht="14.45">
      <c r="B139"/>
    </row>
    <row r="140" spans="2:2" ht="14.45">
      <c r="B140"/>
    </row>
    <row r="141" spans="2:2" ht="14.45">
      <c r="B141"/>
    </row>
    <row r="142" spans="2:2" ht="14.45">
      <c r="B142"/>
    </row>
    <row r="143" spans="2:2" ht="14.45">
      <c r="B143"/>
    </row>
    <row r="144" spans="2:2" ht="14.45">
      <c r="B144"/>
    </row>
    <row r="145" spans="2:2" ht="14.45">
      <c r="B145"/>
    </row>
    <row r="146" spans="2:2" ht="14.45">
      <c r="B146"/>
    </row>
    <row r="147" spans="2:2" ht="14.45">
      <c r="B147"/>
    </row>
    <row r="148" spans="2:2" ht="14.45">
      <c r="B148"/>
    </row>
    <row r="149" spans="2:2" ht="14.45">
      <c r="B149"/>
    </row>
    <row r="150" spans="2:2" ht="14.45">
      <c r="B150"/>
    </row>
    <row r="151" spans="2:2" ht="14.45">
      <c r="B151"/>
    </row>
    <row r="152" spans="2:2" ht="14.45">
      <c r="B152"/>
    </row>
    <row r="153" spans="2:2" ht="14.45">
      <c r="B153"/>
    </row>
    <row r="154" spans="2:2" ht="14.45">
      <c r="B154"/>
    </row>
    <row r="155" spans="2:2" ht="14.45">
      <c r="B155"/>
    </row>
    <row r="156" spans="2:2" ht="14.45">
      <c r="B156"/>
    </row>
    <row r="157" spans="2:2" ht="14.45">
      <c r="B157"/>
    </row>
    <row r="158" spans="2:2" ht="14.45">
      <c r="B158"/>
    </row>
    <row r="159" spans="2:2" ht="14.45">
      <c r="B159"/>
    </row>
    <row r="160" spans="2:2" ht="14.45">
      <c r="B160"/>
    </row>
    <row r="161" spans="2:2" ht="14.45">
      <c r="B161"/>
    </row>
    <row r="162" spans="2:2" ht="14.45">
      <c r="B162"/>
    </row>
    <row r="163" spans="2:2" ht="14.45">
      <c r="B163"/>
    </row>
    <row r="164" spans="2:2" ht="14.45">
      <c r="B164"/>
    </row>
    <row r="165" spans="2:2" ht="14.45">
      <c r="B165"/>
    </row>
    <row r="166" spans="2:2" ht="14.45">
      <c r="B166"/>
    </row>
    <row r="167" spans="2:2" ht="14.45">
      <c r="B167"/>
    </row>
    <row r="168" spans="2:2" ht="14.45">
      <c r="B168"/>
    </row>
    <row r="169" spans="2:2" ht="14.45">
      <c r="B169"/>
    </row>
    <row r="170" spans="2:2" ht="14.45">
      <c r="B170"/>
    </row>
    <row r="171" spans="2:2" ht="14.45">
      <c r="B171"/>
    </row>
    <row r="172" spans="2:2" ht="14.45">
      <c r="B172"/>
    </row>
    <row r="173" spans="2:2" ht="14.45">
      <c r="B173"/>
    </row>
    <row r="174" spans="2:2" ht="14.45">
      <c r="B174"/>
    </row>
    <row r="175" spans="2:2" ht="14.45">
      <c r="B175"/>
    </row>
    <row r="176" spans="2:2" ht="14.45">
      <c r="B176"/>
    </row>
    <row r="177" spans="2:2" ht="14.45">
      <c r="B177"/>
    </row>
    <row r="178" spans="2:2" ht="14.45">
      <c r="B178"/>
    </row>
    <row r="179" spans="2:2" ht="14.45">
      <c r="B179"/>
    </row>
    <row r="180" spans="2:2" ht="14.45">
      <c r="B180"/>
    </row>
    <row r="181" spans="2:2" ht="14.45">
      <c r="B181"/>
    </row>
    <row r="182" spans="2:2" ht="14.45">
      <c r="B182"/>
    </row>
    <row r="183" spans="2:2" ht="14.45">
      <c r="B183"/>
    </row>
    <row r="184" spans="2:2" ht="14.45">
      <c r="B184"/>
    </row>
    <row r="185" spans="2:2" ht="14.45">
      <c r="B185"/>
    </row>
    <row r="186" spans="2:2" ht="14.45">
      <c r="B186"/>
    </row>
    <row r="187" spans="2:2" ht="14.45">
      <c r="B187"/>
    </row>
    <row r="188" spans="2:2" ht="14.45">
      <c r="B188"/>
    </row>
    <row r="189" spans="2:2" ht="14.45">
      <c r="B189"/>
    </row>
    <row r="190" spans="2:2" ht="14.45">
      <c r="B190"/>
    </row>
    <row r="191" spans="2:2" ht="14.45">
      <c r="B191"/>
    </row>
    <row r="192" spans="2:2" ht="14.45">
      <c r="B192"/>
    </row>
    <row r="193" spans="2:2" ht="14.45">
      <c r="B193"/>
    </row>
    <row r="194" spans="2:2" ht="14.45">
      <c r="B194"/>
    </row>
    <row r="195" spans="2:2" ht="14.45">
      <c r="B195"/>
    </row>
    <row r="196" spans="2:2" ht="14.45">
      <c r="B196"/>
    </row>
    <row r="197" spans="2:2" ht="14.45">
      <c r="B197"/>
    </row>
    <row r="198" spans="2:2" ht="14.45">
      <c r="B198"/>
    </row>
    <row r="199" spans="2:2" ht="14.45">
      <c r="B199"/>
    </row>
    <row r="200" spans="2:2" ht="14.45">
      <c r="B200"/>
    </row>
    <row r="201" spans="2:2" ht="14.45">
      <c r="B201"/>
    </row>
    <row r="202" spans="2:2" ht="14.45">
      <c r="B202"/>
    </row>
    <row r="203" spans="2:2" ht="14.45">
      <c r="B203"/>
    </row>
    <row r="204" spans="2:2" ht="14.45">
      <c r="B204"/>
    </row>
    <row r="205" spans="2:2" ht="14.45">
      <c r="B205"/>
    </row>
    <row r="206" spans="2:2" ht="14.45">
      <c r="B206"/>
    </row>
    <row r="207" spans="2:2" ht="14.45">
      <c r="B207"/>
    </row>
    <row r="208" spans="2:2" ht="14.45">
      <c r="B208"/>
    </row>
    <row r="209" spans="2:2" ht="14.45">
      <c r="B209"/>
    </row>
    <row r="210" spans="2:2" ht="14.45">
      <c r="B210"/>
    </row>
    <row r="211" spans="2:2" ht="14.45">
      <c r="B211"/>
    </row>
    <row r="212" spans="2:2" ht="14.45">
      <c r="B212"/>
    </row>
    <row r="213" spans="2:2" ht="14.45">
      <c r="B213"/>
    </row>
    <row r="214" spans="2:2" ht="14.45">
      <c r="B214"/>
    </row>
    <row r="215" spans="2:2" ht="14.45">
      <c r="B215"/>
    </row>
    <row r="216" spans="2:2" ht="14.45">
      <c r="B216"/>
    </row>
    <row r="217" spans="2:2" ht="14.45">
      <c r="B217"/>
    </row>
    <row r="218" spans="2:2" ht="14.45">
      <c r="B218"/>
    </row>
    <row r="219" spans="2:2" ht="14.45">
      <c r="B219"/>
    </row>
    <row r="220" spans="2:2" ht="14.45">
      <c r="B220"/>
    </row>
    <row r="221" spans="2:2" ht="14.45">
      <c r="B221"/>
    </row>
    <row r="222" spans="2:2" ht="14.45">
      <c r="B222"/>
    </row>
    <row r="223" spans="2:2" ht="14.45">
      <c r="B223"/>
    </row>
    <row r="224" spans="2:2" ht="14.45">
      <c r="B224"/>
    </row>
    <row r="225" spans="2:2" ht="14.45">
      <c r="B225"/>
    </row>
    <row r="226" spans="2:2" ht="14.45">
      <c r="B226"/>
    </row>
    <row r="227" spans="2:2" ht="14.45">
      <c r="B227"/>
    </row>
    <row r="228" spans="2:2" ht="14.45">
      <c r="B228"/>
    </row>
    <row r="229" spans="2:2" ht="14.45">
      <c r="B229"/>
    </row>
    <row r="230" spans="2:2" ht="14.45">
      <c r="B230"/>
    </row>
    <row r="231" spans="2:2" ht="14.45">
      <c r="B231"/>
    </row>
    <row r="232" spans="2:2" ht="14.45">
      <c r="B232"/>
    </row>
    <row r="233" spans="2:2" ht="14.45">
      <c r="B233"/>
    </row>
    <row r="234" spans="2:2" ht="14.45">
      <c r="B234"/>
    </row>
    <row r="235" spans="2:2" ht="14.45">
      <c r="B235"/>
    </row>
    <row r="236" spans="2:2" ht="14.45">
      <c r="B236"/>
    </row>
    <row r="237" spans="2:2" ht="14.45">
      <c r="B237"/>
    </row>
    <row r="238" spans="2:2" ht="14.45">
      <c r="B238"/>
    </row>
    <row r="239" spans="2:2" ht="14.45">
      <c r="B239"/>
    </row>
    <row r="240" spans="2:2" ht="14.45">
      <c r="B240"/>
    </row>
    <row r="241" spans="2:2" ht="14.45">
      <c r="B241"/>
    </row>
  </sheetData>
  <mergeCells count="3">
    <mergeCell ref="A1:H2"/>
    <mergeCell ref="I1:T2"/>
    <mergeCell ref="I37:M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9B3F-EAED-41F0-B5EA-6A62F7BD42DD}">
  <dimension ref="A1:AE11"/>
  <sheetViews>
    <sheetView tabSelected="1" topLeftCell="B1" workbookViewId="0">
      <selection activeCell="N1" sqref="N1:P1048576"/>
    </sheetView>
  </sheetViews>
  <sheetFormatPr defaultColWidth="10.85546875" defaultRowHeight="14.1"/>
  <cols>
    <col min="1" max="13" width="10.85546875" style="2"/>
    <col min="14" max="16" width="10.85546875" style="32"/>
    <col min="17" max="16384" width="10.85546875" style="2"/>
  </cols>
  <sheetData>
    <row r="1" spans="1:31">
      <c r="A1" s="12" t="s">
        <v>34</v>
      </c>
      <c r="B1" s="12" t="s">
        <v>35</v>
      </c>
      <c r="C1" s="12" t="s">
        <v>36</v>
      </c>
      <c r="D1" s="12" t="s">
        <v>37</v>
      </c>
      <c r="E1" s="12" t="s">
        <v>38</v>
      </c>
      <c r="F1" s="12" t="s">
        <v>39</v>
      </c>
      <c r="G1" s="12" t="s">
        <v>40</v>
      </c>
      <c r="H1" s="12" t="s">
        <v>41</v>
      </c>
      <c r="I1" s="12" t="s">
        <v>42</v>
      </c>
      <c r="J1" s="12" t="s">
        <v>43</v>
      </c>
      <c r="K1" s="12" t="s">
        <v>44</v>
      </c>
      <c r="L1" s="12" t="s">
        <v>45</v>
      </c>
      <c r="M1" s="12" t="s">
        <v>19</v>
      </c>
      <c r="N1" s="13" t="s">
        <v>46</v>
      </c>
      <c r="O1" s="13" t="s">
        <v>47</v>
      </c>
      <c r="P1" s="13" t="s">
        <v>48</v>
      </c>
      <c r="Q1" s="14" t="s">
        <v>49</v>
      </c>
      <c r="R1" s="14" t="s">
        <v>50</v>
      </c>
      <c r="S1" s="14" t="s">
        <v>51</v>
      </c>
      <c r="T1" s="15" t="s">
        <v>52</v>
      </c>
      <c r="U1" s="15" t="s">
        <v>53</v>
      </c>
      <c r="V1" s="12" t="s">
        <v>54</v>
      </c>
      <c r="W1" s="15" t="s">
        <v>55</v>
      </c>
      <c r="X1" s="15" t="s">
        <v>56</v>
      </c>
      <c r="Y1" s="12" t="s">
        <v>23</v>
      </c>
      <c r="Z1" s="12" t="s">
        <v>57</v>
      </c>
      <c r="AA1" s="12" t="s">
        <v>24</v>
      </c>
      <c r="AB1" s="12" t="s">
        <v>58</v>
      </c>
      <c r="AC1" s="12" t="s">
        <v>59</v>
      </c>
      <c r="AD1" s="12" t="s">
        <v>20</v>
      </c>
      <c r="AE1" s="16" t="s">
        <v>60</v>
      </c>
    </row>
    <row r="2" spans="1:31">
      <c r="A2" s="2">
        <v>2018</v>
      </c>
      <c r="B2" s="2" t="s">
        <v>61</v>
      </c>
      <c r="C2" s="2" t="s">
        <v>62</v>
      </c>
      <c r="D2" s="2" t="s">
        <v>63</v>
      </c>
      <c r="E2" s="2">
        <v>43</v>
      </c>
      <c r="F2" s="2" t="s">
        <v>16</v>
      </c>
      <c r="G2" s="2" t="s">
        <v>64</v>
      </c>
      <c r="H2" s="2" t="s">
        <v>65</v>
      </c>
      <c r="I2" s="2" t="s">
        <v>65</v>
      </c>
      <c r="J2" s="2" t="s">
        <v>66</v>
      </c>
      <c r="K2" s="2" t="s">
        <v>67</v>
      </c>
      <c r="L2" s="2" t="s">
        <v>68</v>
      </c>
      <c r="M2" s="2">
        <v>8.3333333333333329E-2</v>
      </c>
      <c r="N2" s="32">
        <v>43396</v>
      </c>
      <c r="O2" s="32">
        <v>43397</v>
      </c>
      <c r="P2" s="32">
        <v>43424</v>
      </c>
      <c r="Q2" s="2">
        <v>15000</v>
      </c>
      <c r="R2" s="2">
        <v>9715</v>
      </c>
      <c r="S2" s="2">
        <v>9715</v>
      </c>
      <c r="T2" s="2">
        <v>6</v>
      </c>
      <c r="U2" s="2">
        <v>5.5385999999999997</v>
      </c>
      <c r="W2" s="2">
        <v>99.533333333333331</v>
      </c>
      <c r="X2" s="2">
        <v>99.569220000000001</v>
      </c>
      <c r="Y2" s="2" t="s">
        <v>27</v>
      </c>
      <c r="AD2" s="2">
        <v>8.3333333333333301E-2</v>
      </c>
      <c r="AE2" s="2">
        <v>5.5625624063340054E-2</v>
      </c>
    </row>
    <row r="3" spans="1:31">
      <c r="A3" s="2">
        <v>2025</v>
      </c>
      <c r="B3" s="2" t="s">
        <v>69</v>
      </c>
      <c r="C3" s="2" t="s">
        <v>70</v>
      </c>
      <c r="D3" s="2" t="s">
        <v>71</v>
      </c>
      <c r="E3" s="2">
        <v>24</v>
      </c>
      <c r="F3" s="2" t="s">
        <v>16</v>
      </c>
      <c r="G3" s="2" t="s">
        <v>72</v>
      </c>
      <c r="H3" s="2" t="s">
        <v>73</v>
      </c>
      <c r="I3" s="2" t="s">
        <v>73</v>
      </c>
      <c r="J3" s="2" t="s">
        <v>66</v>
      </c>
      <c r="K3" s="2" t="s">
        <v>67</v>
      </c>
      <c r="L3" s="2" t="s">
        <v>68</v>
      </c>
      <c r="M3" s="2">
        <v>0.25</v>
      </c>
      <c r="N3" s="32">
        <v>45820</v>
      </c>
      <c r="O3" s="32">
        <v>45821</v>
      </c>
      <c r="P3" s="32">
        <v>45911</v>
      </c>
      <c r="Q3" s="2">
        <v>8333.3333333333339</v>
      </c>
      <c r="R3" s="2">
        <v>8008</v>
      </c>
      <c r="S3" s="2">
        <v>7938</v>
      </c>
      <c r="T3" s="2">
        <v>9.5</v>
      </c>
      <c r="U3" s="2">
        <v>9.4609977324263035</v>
      </c>
      <c r="W3" s="2">
        <v>97.598611111111111</v>
      </c>
      <c r="X3" s="2">
        <v>97.608470017636691</v>
      </c>
      <c r="Y3" s="2" t="s">
        <v>27</v>
      </c>
      <c r="AB3" s="2" t="s">
        <v>74</v>
      </c>
      <c r="AD3" s="2">
        <v>0.25</v>
      </c>
      <c r="AE3" s="2">
        <v>9.6928040473504132E-2</v>
      </c>
    </row>
    <row r="4" spans="1:31">
      <c r="A4" s="2">
        <v>2025</v>
      </c>
      <c r="B4" s="2" t="s">
        <v>61</v>
      </c>
      <c r="C4" s="2" t="s">
        <v>75</v>
      </c>
      <c r="D4" s="2" t="s">
        <v>76</v>
      </c>
      <c r="E4" s="2">
        <v>31</v>
      </c>
      <c r="F4" s="2" t="s">
        <v>16</v>
      </c>
      <c r="G4" s="2" t="s">
        <v>77</v>
      </c>
      <c r="H4" s="2" t="s">
        <v>78</v>
      </c>
      <c r="I4" s="2" t="s">
        <v>78</v>
      </c>
      <c r="J4" s="2" t="s">
        <v>66</v>
      </c>
      <c r="K4" s="2" t="s">
        <v>67</v>
      </c>
      <c r="L4" s="2" t="s">
        <v>68</v>
      </c>
      <c r="M4" s="2">
        <v>0.5</v>
      </c>
      <c r="N4" s="32">
        <v>45869</v>
      </c>
      <c r="O4" s="32">
        <v>45870</v>
      </c>
      <c r="P4" s="32">
        <v>46051</v>
      </c>
      <c r="Q4" s="2">
        <v>25500</v>
      </c>
      <c r="R4" s="2">
        <v>10712</v>
      </c>
      <c r="S4" s="2">
        <v>10712</v>
      </c>
      <c r="T4" s="2">
        <v>11</v>
      </c>
      <c r="U4" s="2">
        <v>9.7950756161314416</v>
      </c>
      <c r="W4" s="2">
        <v>94.438888888888883</v>
      </c>
      <c r="X4" s="2">
        <v>95.048045105177991</v>
      </c>
      <c r="Y4" s="2" t="s">
        <v>27</v>
      </c>
      <c r="AB4" s="2" t="s">
        <v>74</v>
      </c>
      <c r="AD4" s="2">
        <v>0.5</v>
      </c>
      <c r="AE4" s="2">
        <v>0.10305394082847717</v>
      </c>
    </row>
    <row r="5" spans="1:31">
      <c r="A5" s="2">
        <v>2025</v>
      </c>
      <c r="B5" s="2" t="s">
        <v>69</v>
      </c>
      <c r="C5" s="2" t="s">
        <v>79</v>
      </c>
      <c r="D5" s="2" t="s">
        <v>80</v>
      </c>
      <c r="E5" s="2">
        <v>11</v>
      </c>
      <c r="F5" s="2" t="s">
        <v>16</v>
      </c>
      <c r="G5" s="2" t="s">
        <v>81</v>
      </c>
      <c r="H5" s="2" t="s">
        <v>82</v>
      </c>
      <c r="I5" s="2" t="s">
        <v>82</v>
      </c>
      <c r="J5" s="2" t="s">
        <v>66</v>
      </c>
      <c r="K5" s="2" t="s">
        <v>83</v>
      </c>
      <c r="L5" s="2" t="s">
        <v>68</v>
      </c>
      <c r="M5" s="2">
        <v>0.75</v>
      </c>
      <c r="N5" s="32">
        <v>45729</v>
      </c>
      <c r="O5" s="32">
        <v>45730</v>
      </c>
      <c r="P5" s="32">
        <v>45995</v>
      </c>
      <c r="Q5" s="2">
        <v>10000</v>
      </c>
      <c r="R5" s="2">
        <v>10205</v>
      </c>
      <c r="S5" s="2">
        <v>10205</v>
      </c>
      <c r="T5" s="2">
        <v>10</v>
      </c>
      <c r="U5" s="2">
        <v>9.7562959333659975</v>
      </c>
      <c r="W5" s="2">
        <v>92.611111111111114</v>
      </c>
      <c r="X5" s="2">
        <v>92.791181338124005</v>
      </c>
      <c r="Y5" s="2" t="s">
        <v>27</v>
      </c>
      <c r="AB5" s="2" t="s">
        <v>74</v>
      </c>
      <c r="AD5" s="2">
        <v>0.75</v>
      </c>
      <c r="AE5" s="2">
        <v>0.10514249083449857</v>
      </c>
    </row>
    <row r="6" spans="1:31">
      <c r="A6" s="2">
        <v>2026</v>
      </c>
      <c r="B6" s="2" t="s">
        <v>69</v>
      </c>
      <c r="C6" s="2" t="s">
        <v>70</v>
      </c>
      <c r="D6" s="2" t="s">
        <v>84</v>
      </c>
      <c r="E6" s="2">
        <v>19</v>
      </c>
      <c r="F6" s="2" t="s">
        <v>16</v>
      </c>
      <c r="G6" s="2" t="s">
        <v>85</v>
      </c>
      <c r="H6" s="2" t="s">
        <v>86</v>
      </c>
      <c r="I6" s="2" t="s">
        <v>86</v>
      </c>
      <c r="J6" s="2" t="s">
        <v>66</v>
      </c>
      <c r="K6" s="2" t="s">
        <v>67</v>
      </c>
      <c r="L6" s="2" t="s">
        <v>68</v>
      </c>
      <c r="M6" s="2">
        <v>1</v>
      </c>
      <c r="N6" s="32">
        <v>46149</v>
      </c>
      <c r="O6" s="32">
        <v>46150</v>
      </c>
      <c r="P6" s="32">
        <v>46513</v>
      </c>
      <c r="Q6" s="2">
        <v>37131</v>
      </c>
      <c r="R6" s="2">
        <v>37131</v>
      </c>
      <c r="S6" s="2">
        <v>37131</v>
      </c>
      <c r="T6" s="2">
        <v>9</v>
      </c>
      <c r="U6" s="2">
        <v>8.9504443726266452</v>
      </c>
      <c r="W6" s="2">
        <v>90.9</v>
      </c>
      <c r="X6" s="2">
        <v>90.950106245455288</v>
      </c>
      <c r="Y6" s="2" t="s">
        <v>27</v>
      </c>
      <c r="AB6" s="2" t="s">
        <v>74</v>
      </c>
      <c r="AC6" s="2" t="s">
        <v>87</v>
      </c>
      <c r="AD6" s="2">
        <v>1</v>
      </c>
      <c r="AE6" s="2">
        <v>9.8410488366789492E-2</v>
      </c>
    </row>
    <row r="7" spans="1:31">
      <c r="A7" s="2">
        <v>2025</v>
      </c>
      <c r="B7" s="2" t="s">
        <v>61</v>
      </c>
      <c r="C7" s="2" t="s">
        <v>62</v>
      </c>
      <c r="D7" s="2" t="s">
        <v>88</v>
      </c>
      <c r="E7" s="2">
        <v>50</v>
      </c>
      <c r="F7" s="2" t="s">
        <v>16</v>
      </c>
      <c r="G7" s="2" t="s">
        <v>89</v>
      </c>
      <c r="H7" s="2" t="s">
        <v>90</v>
      </c>
      <c r="I7" s="2" t="s">
        <v>90</v>
      </c>
      <c r="J7" s="2" t="s">
        <v>91</v>
      </c>
      <c r="K7" s="2" t="s">
        <v>83</v>
      </c>
      <c r="L7" s="2" t="s">
        <v>68</v>
      </c>
      <c r="M7" s="2">
        <v>3</v>
      </c>
      <c r="N7" s="32">
        <v>46002</v>
      </c>
      <c r="O7" s="32">
        <v>46003</v>
      </c>
      <c r="P7" s="32">
        <v>46720</v>
      </c>
      <c r="Q7" s="2">
        <v>12559.16</v>
      </c>
      <c r="R7" s="2">
        <v>17255.34</v>
      </c>
      <c r="S7" s="2">
        <v>17255.34</v>
      </c>
      <c r="T7" s="2">
        <v>8.4999994605209039</v>
      </c>
      <c r="U7" s="2">
        <v>8.4999994605209039</v>
      </c>
      <c r="V7" s="2">
        <v>6.3</v>
      </c>
      <c r="W7" s="2">
        <v>94.431399999999996</v>
      </c>
      <c r="X7" s="2">
        <v>94.431399999999996</v>
      </c>
      <c r="Y7" s="2" t="s">
        <v>27</v>
      </c>
      <c r="AB7" s="2" t="s">
        <v>74</v>
      </c>
      <c r="AD7" s="2">
        <v>2</v>
      </c>
      <c r="AE7" s="2">
        <v>8.4999994605209045E-2</v>
      </c>
    </row>
    <row r="8" spans="1:31">
      <c r="A8" s="2">
        <v>2026</v>
      </c>
      <c r="B8" s="2" t="s">
        <v>69</v>
      </c>
      <c r="C8" s="2" t="s">
        <v>70</v>
      </c>
      <c r="D8" s="2" t="s">
        <v>84</v>
      </c>
      <c r="E8" s="2">
        <v>19</v>
      </c>
      <c r="F8" s="2" t="s">
        <v>16</v>
      </c>
      <c r="G8" s="2" t="s">
        <v>92</v>
      </c>
      <c r="H8" s="2" t="s">
        <v>93</v>
      </c>
      <c r="I8" s="2" t="s">
        <v>93</v>
      </c>
      <c r="J8" s="2" t="s">
        <v>91</v>
      </c>
      <c r="K8" s="2" t="s">
        <v>67</v>
      </c>
      <c r="L8" s="2" t="s">
        <v>68</v>
      </c>
      <c r="M8" s="2">
        <v>3</v>
      </c>
      <c r="N8" s="32">
        <v>46149</v>
      </c>
      <c r="O8" s="32">
        <v>46150</v>
      </c>
      <c r="P8" s="32">
        <v>47246</v>
      </c>
      <c r="Q8" s="2">
        <v>210239.66999999998</v>
      </c>
      <c r="R8" s="2">
        <v>210239.67</v>
      </c>
      <c r="S8" s="2">
        <v>210239.67</v>
      </c>
      <c r="T8" s="2">
        <v>9.3000146922075562</v>
      </c>
      <c r="U8" s="2">
        <v>9.1891776311572464</v>
      </c>
      <c r="V8" s="2">
        <v>6.3</v>
      </c>
      <c r="W8" s="2">
        <v>92.4465</v>
      </c>
      <c r="X8" s="2">
        <v>92.711227211434462</v>
      </c>
      <c r="Y8" s="2" t="s">
        <v>27</v>
      </c>
      <c r="AB8" s="2" t="s">
        <v>74</v>
      </c>
      <c r="AC8" s="2" t="s">
        <v>87</v>
      </c>
      <c r="AD8" s="2">
        <v>3</v>
      </c>
      <c r="AE8" s="2">
        <v>9.1891776311572471E-2</v>
      </c>
    </row>
    <row r="9" spans="1:31">
      <c r="A9" s="2">
        <v>2025</v>
      </c>
      <c r="B9" s="2" t="s">
        <v>61</v>
      </c>
      <c r="C9" s="2" t="s">
        <v>62</v>
      </c>
      <c r="D9" s="2" t="s">
        <v>88</v>
      </c>
      <c r="E9" s="2">
        <v>53</v>
      </c>
      <c r="F9" s="2" t="s">
        <v>16</v>
      </c>
      <c r="G9" s="2" t="s">
        <v>94</v>
      </c>
      <c r="H9" s="2" t="s">
        <v>95</v>
      </c>
      <c r="I9" s="2" t="s">
        <v>95</v>
      </c>
      <c r="J9" s="2" t="s">
        <v>91</v>
      </c>
      <c r="K9" s="2" t="s">
        <v>83</v>
      </c>
      <c r="L9" s="2" t="s">
        <v>68</v>
      </c>
      <c r="M9" s="2">
        <v>4</v>
      </c>
      <c r="N9" s="32">
        <v>46020</v>
      </c>
      <c r="O9" s="32">
        <v>46021</v>
      </c>
      <c r="P9" s="32">
        <v>47584</v>
      </c>
      <c r="Q9" s="2">
        <v>7596.34</v>
      </c>
      <c r="R9" s="2">
        <v>7596.34</v>
      </c>
      <c r="S9" s="2">
        <v>7596.34</v>
      </c>
      <c r="T9" s="2">
        <v>10.100000959765037</v>
      </c>
      <c r="U9" s="2">
        <v>10.100000959765037</v>
      </c>
      <c r="V9" s="2">
        <v>6.5</v>
      </c>
      <c r="W9" s="2">
        <v>87.906199999999998</v>
      </c>
      <c r="X9" s="2">
        <v>87.906199999999984</v>
      </c>
      <c r="Y9" s="2" t="s">
        <v>27</v>
      </c>
      <c r="AB9" s="2" t="s">
        <v>74</v>
      </c>
      <c r="AD9" s="2">
        <v>4</v>
      </c>
      <c r="AE9" s="2">
        <v>0.10100000959765038</v>
      </c>
    </row>
    <row r="10" spans="1:31">
      <c r="A10" s="2">
        <v>2026</v>
      </c>
      <c r="B10" s="2" t="s">
        <v>69</v>
      </c>
      <c r="C10" s="2" t="s">
        <v>70</v>
      </c>
      <c r="D10" s="2" t="s">
        <v>84</v>
      </c>
      <c r="E10" s="2">
        <v>19</v>
      </c>
      <c r="F10" s="2" t="s">
        <v>16</v>
      </c>
      <c r="G10" s="2" t="s">
        <v>96</v>
      </c>
      <c r="H10" s="2" t="s">
        <v>97</v>
      </c>
      <c r="I10" s="2" t="s">
        <v>97</v>
      </c>
      <c r="J10" s="2" t="s">
        <v>91</v>
      </c>
      <c r="K10" s="2" t="s">
        <v>67</v>
      </c>
      <c r="L10" s="2" t="s">
        <v>68</v>
      </c>
      <c r="M10" s="2">
        <v>5</v>
      </c>
      <c r="N10" s="32">
        <v>46149</v>
      </c>
      <c r="O10" s="32">
        <v>46150</v>
      </c>
      <c r="P10" s="32">
        <v>47976</v>
      </c>
      <c r="Q10" s="2">
        <v>111520.16</v>
      </c>
      <c r="R10" s="2">
        <v>111520.16</v>
      </c>
      <c r="S10" s="2">
        <v>111520.16</v>
      </c>
      <c r="T10" s="2">
        <v>9.4999910493990765</v>
      </c>
      <c r="U10" s="2">
        <v>9.4999910493990765</v>
      </c>
      <c r="V10" s="2">
        <v>6.5</v>
      </c>
      <c r="W10" s="2">
        <v>88.480900000000005</v>
      </c>
      <c r="X10" s="2">
        <v>88.480900000000005</v>
      </c>
      <c r="Y10" s="2" t="s">
        <v>27</v>
      </c>
      <c r="AB10" s="2" t="s">
        <v>74</v>
      </c>
      <c r="AC10" s="2" t="s">
        <v>87</v>
      </c>
      <c r="AD10" s="2">
        <v>5</v>
      </c>
      <c r="AE10" s="2">
        <v>9.4999910493990758E-2</v>
      </c>
    </row>
    <row r="11" spans="1:31">
      <c r="A11" s="2">
        <v>2023</v>
      </c>
      <c r="B11" s="2" t="s">
        <v>69</v>
      </c>
      <c r="C11" s="2" t="s">
        <v>79</v>
      </c>
      <c r="D11" s="2" t="s">
        <v>98</v>
      </c>
      <c r="E11" s="2">
        <v>8</v>
      </c>
      <c r="F11" s="2" t="s">
        <v>16</v>
      </c>
      <c r="G11" s="2" t="s">
        <v>99</v>
      </c>
      <c r="H11" s="2" t="s">
        <v>100</v>
      </c>
      <c r="I11" s="2" t="s">
        <v>100</v>
      </c>
      <c r="J11" s="2" t="s">
        <v>91</v>
      </c>
      <c r="K11" s="2" t="s">
        <v>67</v>
      </c>
      <c r="L11" s="2" t="s">
        <v>68</v>
      </c>
      <c r="M11" s="2">
        <v>7</v>
      </c>
      <c r="N11" s="32">
        <v>44973</v>
      </c>
      <c r="O11" s="32">
        <v>44974</v>
      </c>
      <c r="P11" s="32">
        <v>47531</v>
      </c>
      <c r="Q11" s="2">
        <v>17500</v>
      </c>
      <c r="R11" s="2">
        <v>4731.8</v>
      </c>
      <c r="S11" s="2">
        <v>4731.8</v>
      </c>
      <c r="T11" s="2">
        <v>6.9138826756242109</v>
      </c>
      <c r="U11" s="2">
        <v>6.5437236193495512</v>
      </c>
      <c r="V11" s="2">
        <v>6</v>
      </c>
      <c r="W11" s="2">
        <v>95.06</v>
      </c>
      <c r="X11" s="2">
        <v>97.022521027938623</v>
      </c>
      <c r="Y11" s="2" t="s">
        <v>27</v>
      </c>
      <c r="AB11" s="2" t="s">
        <v>74</v>
      </c>
      <c r="AD11" s="2">
        <v>7</v>
      </c>
      <c r="AE11" s="2">
        <v>6.5437236193495507E-2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4d6e2-bfde-435d-9267-119d052f7afe">
      <Terms xmlns="http://schemas.microsoft.com/office/infopath/2007/PartnerControls"/>
    </lcf76f155ced4ddcb4097134ff3c332f>
    <TaxCatchAll xmlns="b8124a92-4e5c-494a-ab83-331d2375e9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2D5D47-AE56-48F1-91A4-9705DCFE8748}"/>
</file>

<file path=customXml/itemProps2.xml><?xml version="1.0" encoding="utf-8"?>
<ds:datastoreItem xmlns:ds="http://schemas.openxmlformats.org/officeDocument/2006/customXml" ds:itemID="{B4DC81CD-2B6D-485A-9FE4-3C8AB08B9160}"/>
</file>

<file path=customXml/itemProps3.xml><?xml version="1.0" encoding="utf-8"?>
<ds:datastoreItem xmlns:ds="http://schemas.openxmlformats.org/officeDocument/2006/customXml" ds:itemID="{C2DCF1BF-88FD-40D0-8B56-44A1B5885B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Hammed KONATE</dc:creator>
  <cp:keywords/>
  <dc:description/>
  <cp:lastModifiedBy>Alain Franck  Koudregma YAMEOGO</cp:lastModifiedBy>
  <cp:revision/>
  <dcterms:created xsi:type="dcterms:W3CDTF">2018-08-10T11:59:25Z</dcterms:created>
  <dcterms:modified xsi:type="dcterms:W3CDTF">2026-05-18T14:42:18Z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0x010100DAC91D37D78E5F468418C8EF8C23CF9A</vt:lpwstr>
  </property>
</Properties>
</file>