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15/"/>
    </mc:Choice>
  </mc:AlternateContent>
  <xr:revisionPtr revIDLastSave="4" documentId="8_{CE3A625F-32E4-4FDF-943E-CE817D044712}" xr6:coauthVersionLast="47" xr6:coauthVersionMax="47" xr10:uidLastSave="{5E49CDAF-5A9A-4948-9785-310A607ABD6A}"/>
  <bookViews>
    <workbookView xWindow="-120" yWindow="-120" windowWidth="29040" windowHeight="15720" firstSheet="2" activeTab="2" xr2:uid="{00000000-000D-0000-FFFF-FFFF00000000}"/>
  </bookViews>
  <sheets>
    <sheet name="ACCEUIL" sheetId="1" r:id="rId1"/>
    <sheet name="Calcul 01" sheetId="2" r:id="rId2"/>
    <sheet name="Titre Selectioné" sheetId="3" r:id="rId3"/>
  </sheets>
  <definedNames>
    <definedName name="_xlnm.Print_Area" localSheetId="0">ACCEUIL!$A$1:$O$30</definedName>
    <definedName name="solver_adj" localSheetId="0" hidden="1">ACCEUIL!$O$19:$O$24</definedName>
    <definedName name="solver_adj" localSheetId="1" hidden="1">'Calcul 01'!$R$26:$R$29</definedName>
    <definedName name="solver_eng" localSheetId="0" hidden="1">1</definedName>
    <definedName name="solver_eng" localSheetId="1" hidden="1">1</definedName>
    <definedName name="solver_lhs1" localSheetId="1" hidden="1">'Calcul 01'!$O$26</definedName>
    <definedName name="solver_lhs10" localSheetId="1" hidden="1">'Calcul 01'!$O$30</definedName>
    <definedName name="solver_lhs11" localSheetId="1" hidden="1">'Calcul 01'!$O$31</definedName>
    <definedName name="solver_lhs12" localSheetId="1" hidden="1">'Calcul 01'!$O$31</definedName>
    <definedName name="solver_lhs2" localSheetId="1" hidden="1">'Calcul 01'!$O$26</definedName>
    <definedName name="solver_lhs3" localSheetId="1" hidden="1">'Calcul 01'!$O$27</definedName>
    <definedName name="solver_lhs4" localSheetId="1" hidden="1">'Calcul 01'!$O$27</definedName>
    <definedName name="solver_lhs5" localSheetId="1" hidden="1">'Calcul 01'!$O$28</definedName>
    <definedName name="solver_lhs6" localSheetId="1" hidden="1">'Calcul 01'!$O$28</definedName>
    <definedName name="solver_lhs7" localSheetId="1" hidden="1">'Calcul 01'!$O$29</definedName>
    <definedName name="solver_lhs8" localSheetId="1" hidden="1">'Calcul 01'!$O$29</definedName>
    <definedName name="solver_lhs9" localSheetId="1" hidden="1">'Calcul 01'!$O$30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opt" localSheetId="0" hidden="1">ACCEUIL!$N$27</definedName>
    <definedName name="solver_opt" localSheetId="1" hidden="1">'Calcul 01'!$Q$40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0.001</definedName>
    <definedName name="solver_rhs10" localSheetId="1" hidden="1">3</definedName>
    <definedName name="solver_rhs11" localSheetId="1" hidden="1">3</definedName>
    <definedName name="solver_rhs12" localSheetId="1" hidden="1">6</definedName>
    <definedName name="solver_rhs2" localSheetId="1" hidden="1">15</definedName>
    <definedName name="solver_rhs3" localSheetId="1" hidden="1">-15</definedName>
    <definedName name="solver_rhs4" localSheetId="1" hidden="1">30</definedName>
    <definedName name="solver_rhs5" localSheetId="1" hidden="1">-30</definedName>
    <definedName name="solver_rhs6" localSheetId="1" hidden="1">30</definedName>
    <definedName name="solver_rhs7" localSheetId="1" hidden="1">-30</definedName>
    <definedName name="solver_rhs8" localSheetId="1" hidden="1">30</definedName>
    <definedName name="solver_rhs9" localSheetId="1" hidden="1">0.001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2" l="1"/>
  <c r="Q39" i="2" s="1"/>
  <c r="M39" i="2"/>
  <c r="N39" i="2" s="1"/>
  <c r="P38" i="2"/>
  <c r="Q38" i="2" s="1"/>
  <c r="M38" i="2"/>
  <c r="N38" i="2" s="1"/>
  <c r="P37" i="2"/>
  <c r="Q37" i="2" s="1"/>
  <c r="M37" i="2"/>
  <c r="N37" i="2" s="1"/>
  <c r="P36" i="2"/>
  <c r="Q36" i="2" s="1"/>
  <c r="M36" i="2"/>
  <c r="N36" i="2" s="1"/>
  <c r="P35" i="2"/>
  <c r="Q35" i="2" s="1"/>
  <c r="M35" i="2"/>
  <c r="N35" i="2" s="1"/>
  <c r="P34" i="2"/>
  <c r="Q34" i="2" s="1"/>
  <c r="M34" i="2"/>
  <c r="N34" i="2" s="1"/>
  <c r="P33" i="2"/>
  <c r="Q33" i="2" s="1"/>
  <c r="M33" i="2"/>
  <c r="N33" i="2" s="1"/>
  <c r="P32" i="2"/>
  <c r="Q32" i="2" s="1"/>
  <c r="M32" i="2"/>
  <c r="N32" i="2" s="1"/>
  <c r="P31" i="2"/>
  <c r="Q31" i="2" s="1"/>
  <c r="M31" i="2"/>
  <c r="N31" i="2" s="1"/>
  <c r="P30" i="2"/>
  <c r="Q30" i="2" s="1"/>
  <c r="M30" i="2"/>
  <c r="N30" i="2" s="1"/>
  <c r="P29" i="2"/>
  <c r="Q29" i="2" s="1"/>
  <c r="M29" i="2"/>
  <c r="N29" i="2" s="1"/>
  <c r="P28" i="2"/>
  <c r="Q28" i="2" s="1"/>
  <c r="M28" i="2"/>
  <c r="N28" i="2" s="1"/>
  <c r="P27" i="2"/>
  <c r="Q27" i="2" s="1"/>
  <c r="M27" i="2"/>
  <c r="N27" i="2" s="1"/>
  <c r="P26" i="2"/>
  <c r="Q26" i="2" s="1"/>
  <c r="M26" i="2"/>
  <c r="N26" i="2" s="1"/>
  <c r="Q40" i="2" l="1"/>
  <c r="N40" i="2"/>
</calcChain>
</file>

<file path=xl/sharedStrings.xml><?xml version="1.0" encoding="utf-8"?>
<sst xmlns="http://schemas.openxmlformats.org/spreadsheetml/2006/main" count="218" uniqueCount="109">
  <si>
    <t>Mali - COURBE DES TAUX 
15/05/2026</t>
  </si>
  <si>
    <t>Maturité</t>
  </si>
  <si>
    <t>Zero Coupon</t>
  </si>
  <si>
    <t>Taux Après Lissage</t>
  </si>
  <si>
    <t>1 mois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</si>
  <si>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</si>
  <si>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</si>
  <si>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</si>
  <si>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</si>
  <si>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</si>
  <si>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</si>
  <si>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</si>
  <si>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</si>
  <si>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</si>
  <si>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</si>
  <si>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</si>
  <si>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</si>
  <si>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</si>
  <si>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</si>
  <si>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Mali</t>
  </si>
  <si>
    <t>Titres selectionnés</t>
  </si>
  <si>
    <t>Profils d'Amortissements</t>
  </si>
  <si>
    <t>maturité</t>
  </si>
  <si>
    <t>DVM</t>
  </si>
  <si>
    <t>Tx - MP</t>
  </si>
  <si>
    <t>Taux Coupon</t>
  </si>
  <si>
    <t>Mode Amort</t>
  </si>
  <si>
    <t>Différé</t>
  </si>
  <si>
    <t>Px - MP</t>
  </si>
  <si>
    <t>Date Em</t>
  </si>
  <si>
    <t>IF</t>
  </si>
  <si>
    <t>Prix</t>
  </si>
  <si>
    <t>FA</t>
  </si>
  <si>
    <t>Residus</t>
  </si>
  <si>
    <t>Paramètre</t>
  </si>
  <si>
    <t>Spline</t>
  </si>
  <si>
    <t>Somme des Residus</t>
  </si>
  <si>
    <t>Année</t>
  </si>
  <si>
    <t>Semaine</t>
  </si>
  <si>
    <t>Trimestre</t>
  </si>
  <si>
    <t>Mois</t>
  </si>
  <si>
    <t>Code de l'enchére</t>
  </si>
  <si>
    <t>Emetteur</t>
  </si>
  <si>
    <t>Libellé</t>
  </si>
  <si>
    <t>ISIN</t>
  </si>
  <si>
    <t>Identifiant</t>
  </si>
  <si>
    <t>Instrument</t>
  </si>
  <si>
    <t>Is Reopening</t>
  </si>
  <si>
    <t>Voie</t>
  </si>
  <si>
    <t>Date d'émission</t>
  </si>
  <si>
    <t>Date de valeur</t>
  </si>
  <si>
    <t>Date d'échéance</t>
  </si>
  <si>
    <t>Mtt annoncé</t>
  </si>
  <si>
    <t>Mtt soumis</t>
  </si>
  <si>
    <t>Mtt retenu</t>
  </si>
  <si>
    <t>TM</t>
  </si>
  <si>
    <t>TMP</t>
  </si>
  <si>
    <t>Coupon</t>
  </si>
  <si>
    <t>PM</t>
  </si>
  <si>
    <t>PMP</t>
  </si>
  <si>
    <t>Freq amort</t>
  </si>
  <si>
    <t>Freq Int</t>
  </si>
  <si>
    <t>Type d'operation</t>
  </si>
  <si>
    <t>Tx Post-compté</t>
  </si>
  <si>
    <t>S1</t>
  </si>
  <si>
    <t>T2</t>
  </si>
  <si>
    <t>Mai</t>
  </si>
  <si>
    <t>ML -BT - 1 mois - 22.juin.17</t>
  </si>
  <si>
    <t>ML0000000702</t>
  </si>
  <si>
    <t>BT</t>
  </si>
  <si>
    <t>N</t>
  </si>
  <si>
    <t>Adjudication</t>
  </si>
  <si>
    <t>T1</t>
  </si>
  <si>
    <t>Mars</t>
  </si>
  <si>
    <t>ML -BT - 3 mois - 19.juin.24</t>
  </si>
  <si>
    <t>ML0000002872</t>
  </si>
  <si>
    <t>A</t>
  </si>
  <si>
    <t>Janv</t>
  </si>
  <si>
    <t>ML -BT - 6 mois - 08.juillet.26</t>
  </si>
  <si>
    <t>ML0000004076</t>
  </si>
  <si>
    <t>Juin</t>
  </si>
  <si>
    <t>ML -BT - 9 mois - 12.mars.15</t>
  </si>
  <si>
    <t>ML0000000314</t>
  </si>
  <si>
    <t>D60038150</t>
  </si>
  <si>
    <t>mai</t>
  </si>
  <si>
    <t>ADJ-ML0000004290-BAT1A-2026</t>
  </si>
  <si>
    <t>ML -BT - 12 mois - 13.mai.27</t>
  </si>
  <si>
    <t>ML0000004290</t>
  </si>
  <si>
    <t>Emission</t>
  </si>
  <si>
    <t>ADJ-ML0000004308-OAT3A-2026</t>
  </si>
  <si>
    <t>ML - 6% - 3 ans - 15.mai.29</t>
  </si>
  <si>
    <t>ML0000004308</t>
  </si>
  <si>
    <t>OT</t>
  </si>
  <si>
    <t>ADJ-ML0000004316-OAT5A-2026</t>
  </si>
  <si>
    <t>ML - 6,2% - 5 ans - 15.mai.31</t>
  </si>
  <si>
    <t>ML0000004316</t>
  </si>
  <si>
    <t>S2</t>
  </si>
  <si>
    <t>T3</t>
  </si>
  <si>
    <t>Sept</t>
  </si>
  <si>
    <t>ML - 6,45% - 6 ans - 20.février.32</t>
  </si>
  <si>
    <t>ML0000003474</t>
  </si>
  <si>
    <t>Y</t>
  </si>
  <si>
    <t>Avril</t>
  </si>
  <si>
    <t>ML - 6,4% - 7 ans - 16.avril.33</t>
  </si>
  <si>
    <t>ML0000004266</t>
  </si>
  <si>
    <t>Émission</t>
  </si>
  <si>
    <t>Juil</t>
  </si>
  <si>
    <t>ML - 6,55% - 10 ans - 20.février.35</t>
  </si>
  <si>
    <t>ML0000003482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</si>
</sst>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28"/>
      <color theme="0"/>
      <name val="Helvetica Neue"/>
      <family val="3"/>
      <charset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7" fillId="4" borderId="7" xfId="0" applyNumberFormat="1" applyFont="1" applyFill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1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0" fontId="7" fillId="4" borderId="10" xfId="0" applyFont="1" applyFill="1" applyBorder="1" applyAlignme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45D33D7-2EC0-437D-8E0A-5CBCA2B96E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'Calcul 01'!$M$26:$M$39</c:f>
              <c:numCache>
                <c:formatCode>General</c:formatCode>
                <c:ptCount val="14"/>
                <c:pt idx="0">
                  <c:v>6.2597246273740303E-2</c:v>
                </c:pt>
                <c:pt idx="1">
                  <c:v>6.0580481304209004E-2</c:v>
                </c:pt>
                <c:pt idx="2">
                  <c:v>5.9163897019530273E-2</c:v>
                </c:pt>
                <c:pt idx="3">
                  <c:v>5.9070892107323317E-2</c:v>
                </c:pt>
                <c:pt idx="4">
                  <c:v>5.9811233677574592E-2</c:v>
                </c:pt>
                <c:pt idx="5">
                  <c:v>6.5775741279225225E-2</c:v>
                </c:pt>
                <c:pt idx="6">
                  <c:v>7.1354386268516395E-2</c:v>
                </c:pt>
                <c:pt idx="7">
                  <c:v>7.4910571660658287E-2</c:v>
                </c:pt>
                <c:pt idx="8">
                  <c:v>7.6723578402636453E-2</c:v>
                </c:pt>
                <c:pt idx="9">
                  <c:v>7.7319183191245366E-2</c:v>
                </c:pt>
                <c:pt idx="10">
                  <c:v>7.7128775528138641E-2</c:v>
                </c:pt>
                <c:pt idx="11">
                  <c:v>7.6457244446502731E-2</c:v>
                </c:pt>
                <c:pt idx="12">
                  <c:v>7.550979150763297E-2</c:v>
                </c:pt>
                <c:pt idx="13">
                  <c:v>7.4421401034370921E-2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9-47BF-A861-F0F0082B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5.2276386769232186E-2</c:v>
                </c:pt>
                <c:pt idx="5">
                  <c:v>6.5356835533237678E-2</c:v>
                </c:pt>
                <c:pt idx="6">
                  <c:v>7.975150631327188E-2</c:v>
                </c:pt>
                <c:pt idx="7">
                  <c:v>7.6721002824755802E-2</c:v>
                </c:pt>
                <c:pt idx="8">
                  <c:v>7.3746654980459292E-2</c:v>
                </c:pt>
                <c:pt idx="9">
                  <c:v>7.4039233495869716E-2</c:v>
                </c:pt>
                <c:pt idx="10">
                  <c:v>7.5684045680123324E-2</c:v>
                </c:pt>
                <c:pt idx="11">
                  <c:v>7.5966576586188328E-2</c:v>
                </c:pt>
                <c:pt idx="12">
                  <c:v>7.6223960740833929E-2</c:v>
                </c:pt>
                <c:pt idx="13">
                  <c:v>7.6219321463840695E-2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09-47BF-A861-F0F0082B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27" customWidth="1"/>
    <col min="13" max="13" width="12.140625" style="27" customWidth="1"/>
    <col min="14" max="14" width="13.5703125" style="27" customWidth="1"/>
  </cols>
  <sheetData>
    <row r="1" spans="1:21" ht="15" customHeight="1">
      <c r="A1" s="1"/>
      <c r="C1" s="2"/>
      <c r="D1" s="2"/>
      <c r="E1" s="2"/>
      <c r="F1" s="2"/>
      <c r="G1" s="30" t="s">
        <v>0</v>
      </c>
      <c r="H1" s="30"/>
      <c r="I1" s="30"/>
      <c r="J1" s="30"/>
      <c r="K1" s="30"/>
      <c r="L1" s="30"/>
      <c r="M1" s="30"/>
      <c r="N1" s="30"/>
      <c r="O1" s="3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0"/>
      <c r="H2" s="30"/>
      <c r="I2" s="30"/>
      <c r="J2" s="30"/>
      <c r="K2" s="30"/>
      <c r="L2" s="30"/>
      <c r="M2" s="30"/>
      <c r="N2" s="30"/>
      <c r="O2" s="3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0"/>
      <c r="M7" s="20"/>
      <c r="N7" s="20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9"/>
      <c r="J8" s="29"/>
      <c r="K8" s="29"/>
      <c r="L8" s="29"/>
      <c r="M8" s="20"/>
      <c r="N8" s="20"/>
      <c r="O8" s="2"/>
      <c r="P8" s="2"/>
      <c r="Q8" s="2"/>
      <c r="R8" s="2"/>
      <c r="S8" s="2"/>
      <c r="T8" s="2"/>
      <c r="U8" s="2"/>
    </row>
    <row r="9" spans="1:21">
      <c r="A9" s="3"/>
      <c r="B9" s="2"/>
      <c r="C9" s="2"/>
      <c r="D9" s="2"/>
      <c r="E9" s="2"/>
      <c r="F9" s="2"/>
      <c r="G9" s="2"/>
      <c r="H9" s="2"/>
      <c r="I9" s="29"/>
      <c r="J9" s="29"/>
      <c r="K9" s="29"/>
      <c r="L9" s="29"/>
      <c r="M9" s="20"/>
      <c r="N9" s="20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2"/>
      <c r="C10" s="2"/>
      <c r="D10" s="2"/>
      <c r="E10" s="2"/>
      <c r="F10" s="2"/>
      <c r="G10" s="2"/>
      <c r="H10" s="2"/>
      <c r="I10" s="4"/>
      <c r="J10" s="4"/>
      <c r="K10" s="4"/>
      <c r="L10" s="21"/>
      <c r="M10" s="20"/>
      <c r="N10" s="20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0"/>
      <c r="M11" s="20"/>
      <c r="N11" s="20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22"/>
      <c r="N12" s="22"/>
      <c r="O12" s="6"/>
      <c r="P12" s="2"/>
      <c r="Q12" s="2"/>
      <c r="R12" s="2"/>
      <c r="S12" s="2"/>
      <c r="T12" s="2"/>
      <c r="U12" s="2"/>
    </row>
    <row r="13" spans="1:21" ht="14.1" customHeight="1" thickBo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3" t="s">
        <v>1</v>
      </c>
      <c r="M13" s="24" t="s">
        <v>2</v>
      </c>
      <c r="N13" s="24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3" t="s">
        <v>4</v>
      </c>
      <c r="M14" s="25">
        <v>4.9242574198131273E-2</v>
      </c>
      <c r="N14" s="25">
        <v>6.2597246273740303E-2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3" t="s">
        <v>5</v>
      </c>
      <c r="M15" s="25">
        <v>8.1107386717364838E-2</v>
      </c>
      <c r="N15" s="25">
        <v>6.0580481304209004E-2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3" t="s">
        <v>6</v>
      </c>
      <c r="M16" s="25">
        <v>6.243489975854466E-2</v>
      </c>
      <c r="N16" s="25">
        <v>5.9163897019530273E-2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3" t="s">
        <v>7</v>
      </c>
      <c r="M17" s="25">
        <v>5.2054220625642467E-2</v>
      </c>
      <c r="N17" s="25">
        <v>5.9070892107323317E-2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3" t="s">
        <v>8</v>
      </c>
      <c r="M18" s="25">
        <v>5.2276386769232186E-2</v>
      </c>
      <c r="N18" s="25">
        <v>5.9811233677574592E-2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7"/>
      <c r="B19" s="2"/>
      <c r="C19" s="2"/>
      <c r="E19" s="2"/>
      <c r="F19" s="2"/>
      <c r="G19" s="2"/>
      <c r="H19" s="2"/>
      <c r="I19" s="2"/>
      <c r="J19" s="2"/>
      <c r="K19" s="2"/>
      <c r="L19" s="23" t="s">
        <v>9</v>
      </c>
      <c r="M19" s="25">
        <v>6.5356835533237678E-2</v>
      </c>
      <c r="N19" s="25">
        <v>6.5775741279225225E-2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7"/>
      <c r="B20" s="2"/>
      <c r="C20" s="2"/>
      <c r="E20" s="2"/>
      <c r="F20" s="2"/>
      <c r="G20" s="2"/>
      <c r="H20" s="2"/>
      <c r="I20" s="2"/>
      <c r="J20" s="2"/>
      <c r="K20" s="2"/>
      <c r="L20" s="23" t="s">
        <v>10</v>
      </c>
      <c r="M20" s="25">
        <v>7.975150631327188E-2</v>
      </c>
      <c r="N20" s="25">
        <v>7.1354386268516395E-2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7"/>
      <c r="B21" s="2"/>
      <c r="C21" s="2"/>
      <c r="E21" s="2"/>
      <c r="F21" s="2"/>
      <c r="G21" s="2"/>
      <c r="H21" s="2"/>
      <c r="I21" s="2"/>
      <c r="J21" s="2"/>
      <c r="K21" s="2"/>
      <c r="L21" s="23" t="s">
        <v>11</v>
      </c>
      <c r="M21" s="25">
        <v>7.6721002824755802E-2</v>
      </c>
      <c r="N21" s="25">
        <v>7.4910571660658287E-2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7"/>
      <c r="B22" s="2"/>
      <c r="C22" s="2"/>
      <c r="E22" s="2"/>
      <c r="F22" s="2"/>
      <c r="G22" s="2"/>
      <c r="H22" s="2"/>
      <c r="I22" s="2"/>
      <c r="J22" s="2"/>
      <c r="K22" s="2"/>
      <c r="L22" s="23" t="s">
        <v>12</v>
      </c>
      <c r="M22" s="25">
        <v>7.3746654980459292E-2</v>
      </c>
      <c r="N22" s="25">
        <v>7.6723578402636453E-2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7"/>
      <c r="B23" s="2"/>
      <c r="C23" s="2"/>
      <c r="E23" s="2"/>
      <c r="F23" s="2"/>
      <c r="G23" s="2"/>
      <c r="H23" s="2"/>
      <c r="I23" s="2"/>
      <c r="J23" s="2"/>
      <c r="K23" s="2"/>
      <c r="L23" s="23" t="s">
        <v>13</v>
      </c>
      <c r="M23" s="25">
        <v>7.4039233495869716E-2</v>
      </c>
      <c r="N23" s="25">
        <v>7.7319183191245366E-2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7"/>
      <c r="B24" s="2"/>
      <c r="C24" s="2"/>
      <c r="E24" s="2"/>
      <c r="F24" s="2"/>
      <c r="G24" s="2"/>
      <c r="H24" s="2"/>
      <c r="I24" s="2"/>
      <c r="J24" s="2"/>
      <c r="K24" s="2"/>
      <c r="L24" s="23" t="s">
        <v>14</v>
      </c>
      <c r="M24" s="25">
        <v>7.5684045680123324E-2</v>
      </c>
      <c r="N24" s="25">
        <v>7.7128775528138641E-2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8"/>
      <c r="E25" s="2"/>
      <c r="F25" s="2"/>
      <c r="G25" s="2"/>
      <c r="H25" s="2"/>
      <c r="I25" s="2"/>
      <c r="J25" s="2"/>
      <c r="K25" s="2"/>
      <c r="L25" s="23" t="s">
        <v>15</v>
      </c>
      <c r="M25" s="25">
        <v>7.5966576586188328E-2</v>
      </c>
      <c r="N25" s="25">
        <v>7.6457244446502731E-2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8"/>
      <c r="E26" s="2"/>
      <c r="F26" s="2"/>
      <c r="G26" s="2"/>
      <c r="H26" s="2"/>
      <c r="I26" s="2"/>
      <c r="J26" s="2"/>
      <c r="K26" s="2"/>
      <c r="L26" s="23" t="s">
        <v>16</v>
      </c>
      <c r="M26" s="25">
        <v>7.6223960740833929E-2</v>
      </c>
      <c r="N26" s="25">
        <v>7.550979150763297E-2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8"/>
      <c r="E27" s="2"/>
      <c r="F27" s="2"/>
      <c r="G27" s="2"/>
      <c r="H27" s="2"/>
      <c r="I27" s="2"/>
      <c r="J27" s="2"/>
      <c r="K27" s="2"/>
      <c r="L27" s="23" t="s">
        <v>17</v>
      </c>
      <c r="M27" s="25">
        <v>7.6219321463840695E-2</v>
      </c>
      <c r="N27" s="25">
        <v>7.4421401034370921E-2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8"/>
      <c r="E28" s="2"/>
      <c r="F28" s="2"/>
      <c r="G28" s="2"/>
      <c r="H28" s="2"/>
      <c r="I28" s="2"/>
      <c r="J28" s="2"/>
      <c r="K28" s="2"/>
      <c r="L28" s="20"/>
      <c r="M28" s="20"/>
      <c r="N28" s="20"/>
      <c r="O28" s="2"/>
      <c r="P28" s="2"/>
      <c r="Q28" s="2"/>
      <c r="R28" s="2"/>
      <c r="S28" s="2"/>
      <c r="T28" s="2"/>
      <c r="U28" s="2"/>
    </row>
    <row r="29" spans="1:21" ht="14.1" customHeight="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0"/>
      <c r="M29" s="20"/>
      <c r="N29" s="20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6"/>
      <c r="M30" s="26"/>
      <c r="N30" s="26"/>
      <c r="O30" s="10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0"/>
      <c r="M31" s="20"/>
      <c r="N31" s="20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0"/>
      <c r="M32" s="20"/>
      <c r="N32" s="20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0"/>
      <c r="M33" s="20"/>
      <c r="N33" s="20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0"/>
      <c r="M34" s="20"/>
      <c r="N34" s="20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0"/>
      <c r="M35" s="20"/>
      <c r="N35" s="20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0"/>
      <c r="M36" s="20"/>
      <c r="N36" s="20"/>
      <c r="O36" s="2"/>
      <c r="P36" s="2"/>
      <c r="Q36" s="2"/>
      <c r="R36" s="2"/>
      <c r="S36" s="2"/>
    </row>
    <row r="1000" spans="1:1">
      <c r="A1000" s="11">
        <v>46157</v>
      </c>
    </row>
    <row r="1001" spans="1:1">
      <c r="A1001" t="s">
        <v>18</v>
      </c>
    </row>
    <row r="1005" spans="1:1">
      <c r="A1005" t="s">
        <v>19</v>
      </c>
    </row>
  </sheetData>
  <mergeCells count="2">
    <mergeCell ref="I8:L9"/>
    <mergeCell ref="G1:O6"/>
  </mergeCells>
  <pageMargins left="0.25" right="0.25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ED59-BFE0-4A6F-8D93-AE94C7C5E23D}">
  <dimension ref="A1:W371"/>
  <sheetViews>
    <sheetView workbookViewId="0">
      <selection activeCell="B3" sqref="B3:B371"/>
    </sheetView>
  </sheetViews>
  <sheetFormatPr defaultColWidth="10.85546875" defaultRowHeight="15"/>
  <cols>
    <col min="1" max="16384" width="10.85546875" style="2"/>
  </cols>
  <sheetData>
    <row r="1" spans="1:23" ht="15.75" thickBot="1">
      <c r="A1" s="31" t="s">
        <v>20</v>
      </c>
      <c r="B1" s="31"/>
      <c r="C1" s="31"/>
      <c r="D1" s="31"/>
      <c r="E1" s="31"/>
      <c r="F1" s="31"/>
      <c r="G1" s="31"/>
      <c r="H1" s="31"/>
      <c r="I1" s="31" t="s">
        <v>21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5.75" thickBot="1">
      <c r="A2" s="32"/>
      <c r="B2" s="32"/>
      <c r="C2" s="32"/>
      <c r="D2" s="32"/>
      <c r="E2" s="32"/>
      <c r="F2" s="32"/>
      <c r="G2" s="32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75" thickBot="1">
      <c r="A3" s="19" t="s">
        <v>22</v>
      </c>
      <c r="B3" s="19" t="s">
        <v>23</v>
      </c>
      <c r="C3" s="19" t="s">
        <v>24</v>
      </c>
      <c r="D3" s="19" t="s">
        <v>25</v>
      </c>
      <c r="E3" s="19" t="s">
        <v>26</v>
      </c>
      <c r="F3" s="19" t="s">
        <v>27</v>
      </c>
      <c r="G3" s="19" t="s">
        <v>28</v>
      </c>
      <c r="H3" s="19" t="s">
        <v>29</v>
      </c>
      <c r="I3" s="18"/>
      <c r="J3" s="18">
        <v>8.3333333333333329E-2</v>
      </c>
      <c r="K3" s="18">
        <v>0.25</v>
      </c>
      <c r="L3" s="18">
        <v>0.5</v>
      </c>
      <c r="M3" s="18">
        <v>0.75</v>
      </c>
      <c r="N3" s="18">
        <v>1</v>
      </c>
      <c r="O3" s="18">
        <v>2</v>
      </c>
      <c r="P3" s="18">
        <v>3</v>
      </c>
      <c r="Q3" s="18">
        <v>4</v>
      </c>
      <c r="R3" s="18">
        <v>5</v>
      </c>
      <c r="S3" s="18">
        <v>6</v>
      </c>
      <c r="T3" s="18">
        <v>7</v>
      </c>
      <c r="U3" s="18">
        <v>8</v>
      </c>
      <c r="V3" s="18">
        <v>9</v>
      </c>
      <c r="W3" s="18">
        <v>10</v>
      </c>
    </row>
    <row r="4" spans="1:23" ht="15.75" thickBot="1">
      <c r="A4" s="17">
        <v>8.3333333333333329E-2</v>
      </c>
      <c r="B4" s="17">
        <v>8.3333333333333301E-2</v>
      </c>
      <c r="C4" s="17">
        <v>5.1605302517875713E-2</v>
      </c>
      <c r="D4" s="17"/>
      <c r="E4" s="17" t="s">
        <v>30</v>
      </c>
      <c r="F4" s="17"/>
      <c r="G4" s="17">
        <v>99.600229999999996</v>
      </c>
      <c r="H4" s="17">
        <v>42879</v>
      </c>
      <c r="I4" s="18">
        <v>8.3333333333333329E-2</v>
      </c>
      <c r="J4" s="17">
        <v>100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</row>
    <row r="5" spans="1:23" ht="15.75" thickBot="1">
      <c r="A5" s="17">
        <v>0.25</v>
      </c>
      <c r="B5" s="17">
        <v>0.25</v>
      </c>
      <c r="C5" s="17">
        <v>7.7885666894015909E-2</v>
      </c>
      <c r="D5" s="17"/>
      <c r="E5" s="17" t="s">
        <v>30</v>
      </c>
      <c r="F5" s="17"/>
      <c r="G5" s="17">
        <v>98.069235852526091</v>
      </c>
      <c r="H5" s="17">
        <v>45371</v>
      </c>
      <c r="I5" s="18">
        <v>0.25</v>
      </c>
      <c r="J5" s="17">
        <v>0</v>
      </c>
      <c r="K5" s="17">
        <v>100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3" ht="15.75" thickBot="1">
      <c r="A6" s="17">
        <v>0.5</v>
      </c>
      <c r="B6" s="17">
        <v>0.5</v>
      </c>
      <c r="C6" s="17">
        <v>6.0813944832246281E-2</v>
      </c>
      <c r="D6" s="17"/>
      <c r="E6" s="17" t="s">
        <v>30</v>
      </c>
      <c r="F6" s="17"/>
      <c r="G6" s="17">
        <v>97.017222222222216</v>
      </c>
      <c r="H6" s="17">
        <v>46029</v>
      </c>
      <c r="I6" s="18">
        <v>0.5</v>
      </c>
      <c r="J6" s="17">
        <v>0</v>
      </c>
      <c r="K6" s="17">
        <v>0</v>
      </c>
      <c r="L6" s="17">
        <v>100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3" ht="15.75" thickBot="1">
      <c r="A7" s="17">
        <v>0.75</v>
      </c>
      <c r="B7" s="17">
        <v>0.75</v>
      </c>
      <c r="C7" s="17">
        <v>5.1154272764407975E-2</v>
      </c>
      <c r="D7" s="17"/>
      <c r="E7" s="17" t="s">
        <v>30</v>
      </c>
      <c r="F7" s="17"/>
      <c r="G7" s="17">
        <v>96.265663333333336</v>
      </c>
      <c r="H7" s="17">
        <v>41802</v>
      </c>
      <c r="I7" s="18">
        <v>0.75</v>
      </c>
      <c r="J7" s="17">
        <v>0</v>
      </c>
      <c r="K7" s="17">
        <v>0</v>
      </c>
      <c r="L7" s="17">
        <v>0</v>
      </c>
      <c r="M7" s="17">
        <v>100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</row>
    <row r="8" spans="1:23" ht="15.75" thickBot="1">
      <c r="A8" s="17">
        <v>1</v>
      </c>
      <c r="B8" s="17">
        <v>1</v>
      </c>
      <c r="C8" s="17">
        <v>5.1701920980559313E-2</v>
      </c>
      <c r="D8" s="17"/>
      <c r="E8" s="17" t="s">
        <v>30</v>
      </c>
      <c r="F8" s="17"/>
      <c r="G8" s="17">
        <v>95.032066914498145</v>
      </c>
      <c r="H8" s="17">
        <v>46155</v>
      </c>
      <c r="I8" s="18">
        <v>1</v>
      </c>
      <c r="J8" s="17">
        <v>0</v>
      </c>
      <c r="K8" s="17">
        <v>0</v>
      </c>
      <c r="L8" s="17">
        <v>0</v>
      </c>
      <c r="M8" s="17">
        <v>0</v>
      </c>
      <c r="N8" s="17">
        <v>100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3" ht="15.75" thickBot="1">
      <c r="A9" s="17">
        <v>3</v>
      </c>
      <c r="B9" s="17">
        <v>3</v>
      </c>
      <c r="C9" s="17">
        <v>7.8607213621779332E-2</v>
      </c>
      <c r="D9" s="17">
        <v>6</v>
      </c>
      <c r="E9" s="17" t="s">
        <v>30</v>
      </c>
      <c r="F9" s="17"/>
      <c r="G9" s="17">
        <v>95.19266369557765</v>
      </c>
      <c r="H9" s="17">
        <v>46155</v>
      </c>
      <c r="I9" s="18">
        <v>2</v>
      </c>
      <c r="J9" s="17">
        <v>0</v>
      </c>
      <c r="K9" s="17">
        <v>0</v>
      </c>
      <c r="L9" s="17">
        <v>0</v>
      </c>
      <c r="M9" s="17">
        <v>0</v>
      </c>
      <c r="N9" s="17">
        <v>3</v>
      </c>
      <c r="O9" s="17">
        <v>103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3" ht="15.75" thickBot="1">
      <c r="A10" s="17">
        <v>5</v>
      </c>
      <c r="B10" s="17">
        <v>5</v>
      </c>
      <c r="C10" s="17">
        <v>7.3572730156016147E-2</v>
      </c>
      <c r="D10" s="17">
        <v>6.2</v>
      </c>
      <c r="E10" s="17" t="s">
        <v>30</v>
      </c>
      <c r="F10" s="17"/>
      <c r="G10" s="17">
        <v>95.3</v>
      </c>
      <c r="H10" s="17">
        <v>46155</v>
      </c>
      <c r="I10" s="18">
        <v>3</v>
      </c>
      <c r="J10" s="17">
        <v>0</v>
      </c>
      <c r="K10" s="17">
        <v>0</v>
      </c>
      <c r="L10" s="17">
        <v>0</v>
      </c>
      <c r="M10" s="17">
        <v>0</v>
      </c>
      <c r="N10" s="17">
        <v>6</v>
      </c>
      <c r="O10" s="17">
        <v>6</v>
      </c>
      <c r="P10" s="17">
        <v>106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3" ht="15.75" thickBot="1">
      <c r="A11" s="17">
        <v>6</v>
      </c>
      <c r="B11" s="17">
        <v>6</v>
      </c>
      <c r="C11" s="17">
        <v>7.440876344648395E-2</v>
      </c>
      <c r="D11" s="17">
        <v>6.45</v>
      </c>
      <c r="E11" s="17" t="s">
        <v>30</v>
      </c>
      <c r="F11" s="17"/>
      <c r="G11" s="17">
        <v>95</v>
      </c>
      <c r="H11" s="17">
        <v>45903</v>
      </c>
      <c r="I11" s="18">
        <v>4</v>
      </c>
      <c r="J11" s="17">
        <v>0</v>
      </c>
      <c r="K11" s="17">
        <v>0</v>
      </c>
      <c r="L11" s="17">
        <v>0</v>
      </c>
      <c r="M11" s="17">
        <v>0</v>
      </c>
      <c r="N11" s="17">
        <v>6.1</v>
      </c>
      <c r="O11" s="17">
        <v>6.1</v>
      </c>
      <c r="P11" s="17">
        <v>6.1</v>
      </c>
      <c r="Q11" s="17">
        <v>106.1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3" ht="15.75" thickBot="1">
      <c r="A12" s="17">
        <v>7</v>
      </c>
      <c r="B12" s="17">
        <v>7</v>
      </c>
      <c r="C12" s="17">
        <v>7.5239906362601458E-2</v>
      </c>
      <c r="D12" s="17">
        <v>6.4</v>
      </c>
      <c r="E12" s="17" t="s">
        <v>30</v>
      </c>
      <c r="F12" s="17"/>
      <c r="G12" s="17">
        <v>94.068181818181813</v>
      </c>
      <c r="H12" s="17">
        <v>46141</v>
      </c>
      <c r="I12" s="18">
        <v>5</v>
      </c>
      <c r="J12" s="17">
        <v>0</v>
      </c>
      <c r="K12" s="17">
        <v>0</v>
      </c>
      <c r="L12" s="17">
        <v>0</v>
      </c>
      <c r="M12" s="17">
        <v>0</v>
      </c>
      <c r="N12" s="17">
        <v>6.2</v>
      </c>
      <c r="O12" s="17">
        <v>6.2</v>
      </c>
      <c r="P12" s="17">
        <v>6.2</v>
      </c>
      <c r="Q12" s="17">
        <v>6.2</v>
      </c>
      <c r="R12" s="17">
        <v>106.2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</row>
    <row r="13" spans="1:23" ht="15.75" thickBot="1">
      <c r="A13" s="17">
        <v>10</v>
      </c>
      <c r="B13" s="17">
        <v>10</v>
      </c>
      <c r="C13" s="17">
        <v>7.5932133217380932E-2</v>
      </c>
      <c r="D13" s="17">
        <v>6.5500000000000007</v>
      </c>
      <c r="E13" s="17" t="s">
        <v>30</v>
      </c>
      <c r="F13" s="17"/>
      <c r="G13" s="17">
        <v>93.001310959622444</v>
      </c>
      <c r="H13" s="17">
        <v>45847</v>
      </c>
      <c r="I13" s="18">
        <v>6</v>
      </c>
      <c r="J13" s="17">
        <v>0</v>
      </c>
      <c r="K13" s="17">
        <v>0</v>
      </c>
      <c r="L13" s="17">
        <v>0</v>
      </c>
      <c r="M13" s="17">
        <v>0</v>
      </c>
      <c r="N13" s="17">
        <v>6.45</v>
      </c>
      <c r="O13" s="17">
        <v>6.45</v>
      </c>
      <c r="P13" s="17">
        <v>6.45</v>
      </c>
      <c r="Q13" s="17">
        <v>6.45</v>
      </c>
      <c r="R13" s="17">
        <v>6.45</v>
      </c>
      <c r="S13" s="17">
        <v>105.52774733568828</v>
      </c>
      <c r="T13" s="17">
        <v>0</v>
      </c>
      <c r="U13" s="17">
        <v>0</v>
      </c>
      <c r="V13" s="17">
        <v>0</v>
      </c>
      <c r="W13" s="17">
        <v>0</v>
      </c>
    </row>
    <row r="14" spans="1:23" ht="15.75" thickBot="1">
      <c r="B14"/>
      <c r="I14" s="18">
        <v>7</v>
      </c>
      <c r="J14" s="17">
        <v>0</v>
      </c>
      <c r="K14" s="17">
        <v>0</v>
      </c>
      <c r="L14" s="17">
        <v>0</v>
      </c>
      <c r="M14" s="17">
        <v>0</v>
      </c>
      <c r="N14" s="17">
        <v>6.4</v>
      </c>
      <c r="O14" s="17">
        <v>6.4</v>
      </c>
      <c r="P14" s="17">
        <v>6.4</v>
      </c>
      <c r="Q14" s="17">
        <v>6.4</v>
      </c>
      <c r="R14" s="17">
        <v>6.4</v>
      </c>
      <c r="S14" s="17">
        <v>6.4</v>
      </c>
      <c r="T14" s="17">
        <v>106.4</v>
      </c>
      <c r="U14" s="17">
        <v>0</v>
      </c>
      <c r="V14" s="17">
        <v>0</v>
      </c>
      <c r="W14" s="17">
        <v>0</v>
      </c>
    </row>
    <row r="15" spans="1:23" ht="15.75" thickBot="1">
      <c r="B15"/>
      <c r="I15" s="18">
        <v>8</v>
      </c>
      <c r="J15" s="17">
        <v>0</v>
      </c>
      <c r="K15" s="17">
        <v>0</v>
      </c>
      <c r="L15" s="17">
        <v>0</v>
      </c>
      <c r="M15" s="17">
        <v>0</v>
      </c>
      <c r="N15" s="17">
        <v>6.45</v>
      </c>
      <c r="O15" s="17">
        <v>6.45</v>
      </c>
      <c r="P15" s="17">
        <v>6.45</v>
      </c>
      <c r="Q15" s="17">
        <v>6.45</v>
      </c>
      <c r="R15" s="17">
        <v>6.45</v>
      </c>
      <c r="S15" s="17">
        <v>6.45</v>
      </c>
      <c r="T15" s="17">
        <v>6.45</v>
      </c>
      <c r="U15" s="17">
        <v>106.45</v>
      </c>
      <c r="V15" s="17">
        <v>0</v>
      </c>
      <c r="W15" s="17">
        <v>0</v>
      </c>
    </row>
    <row r="16" spans="1:23" ht="15.75" thickBot="1">
      <c r="B16"/>
      <c r="I16" s="18">
        <v>9</v>
      </c>
      <c r="J16" s="17">
        <v>0</v>
      </c>
      <c r="K16" s="17">
        <v>0</v>
      </c>
      <c r="L16" s="17">
        <v>0</v>
      </c>
      <c r="M16" s="17">
        <v>0</v>
      </c>
      <c r="N16" s="17">
        <v>6.5000000000000009</v>
      </c>
      <c r="O16" s="17">
        <v>6.5000000000000009</v>
      </c>
      <c r="P16" s="17">
        <v>6.5000000000000009</v>
      </c>
      <c r="Q16" s="17">
        <v>6.5000000000000009</v>
      </c>
      <c r="R16" s="17">
        <v>6.5000000000000009</v>
      </c>
      <c r="S16" s="17">
        <v>6.5000000000000009</v>
      </c>
      <c r="T16" s="17">
        <v>6.5000000000000009</v>
      </c>
      <c r="U16" s="17">
        <v>6.5000000000000009</v>
      </c>
      <c r="V16" s="17">
        <v>106.5</v>
      </c>
      <c r="W16" s="17">
        <v>0</v>
      </c>
    </row>
    <row r="17" spans="2:23" ht="15.75" thickBot="1">
      <c r="B17"/>
      <c r="I17" s="18">
        <v>10</v>
      </c>
      <c r="J17" s="17">
        <v>0</v>
      </c>
      <c r="K17" s="17">
        <v>0</v>
      </c>
      <c r="L17" s="17">
        <v>0</v>
      </c>
      <c r="M17" s="17">
        <v>0</v>
      </c>
      <c r="N17" s="17">
        <v>6.5500000000000007</v>
      </c>
      <c r="O17" s="17">
        <v>6.5500000000000007</v>
      </c>
      <c r="P17" s="17">
        <v>6.5500000000000007</v>
      </c>
      <c r="Q17" s="17">
        <v>6.5500000000000007</v>
      </c>
      <c r="R17" s="17">
        <v>6.5500000000000007</v>
      </c>
      <c r="S17" s="17">
        <v>6.5500000000000007</v>
      </c>
      <c r="T17" s="17">
        <v>6.5500000000000007</v>
      </c>
      <c r="U17" s="17">
        <v>6.5500000000000007</v>
      </c>
      <c r="V17" s="17">
        <v>6.5500000000000007</v>
      </c>
      <c r="W17" s="17">
        <v>106.55</v>
      </c>
    </row>
    <row r="18" spans="2:23">
      <c r="B18"/>
    </row>
    <row r="19" spans="2:23">
      <c r="B19"/>
    </row>
    <row r="20" spans="2:23">
      <c r="B20"/>
    </row>
    <row r="21" spans="2:23">
      <c r="B21"/>
    </row>
    <row r="22" spans="2:23">
      <c r="B22"/>
    </row>
    <row r="23" spans="2:23">
      <c r="B23"/>
    </row>
    <row r="24" spans="2:23" ht="15.75" thickBot="1">
      <c r="B24"/>
    </row>
    <row r="25" spans="2:23" ht="15.75" thickBot="1">
      <c r="B25"/>
      <c r="I25" s="18" t="s">
        <v>1</v>
      </c>
      <c r="J25" s="18" t="s">
        <v>31</v>
      </c>
      <c r="K25" s="18" t="s">
        <v>32</v>
      </c>
      <c r="L25" s="18" t="s">
        <v>2</v>
      </c>
      <c r="M25" s="18" t="s">
        <v>3</v>
      </c>
      <c r="N25" s="18" t="s">
        <v>33</v>
      </c>
      <c r="O25" s="18" t="s">
        <v>34</v>
      </c>
      <c r="P25" s="18" t="s">
        <v>35</v>
      </c>
      <c r="Q25" s="18" t="s">
        <v>33</v>
      </c>
      <c r="R25" s="18" t="s">
        <v>34</v>
      </c>
    </row>
    <row r="26" spans="2:23" ht="15.75" thickBot="1">
      <c r="B26"/>
      <c r="H26" s="2" t="s">
        <v>4</v>
      </c>
      <c r="I26" s="18">
        <v>8.3333333333333329E-2</v>
      </c>
      <c r="J26" s="17">
        <v>99.600229999999996</v>
      </c>
      <c r="K26" s="17">
        <v>0.99600230000000001</v>
      </c>
      <c r="L26" s="17">
        <v>4.9242574198131273E-2</v>
      </c>
      <c r="M26" s="17">
        <f>nss($I$26,$O$26,$O$27,$O$28,$O$29,$O$30,$O$31)</f>
        <v>6.2597246273740303E-2</v>
      </c>
      <c r="N26" s="17">
        <f>IF($L$26&gt;0,POWER($L$26-$M$26,2),"")</f>
        <v>1.7834726624705162E-4</v>
      </c>
      <c r="O26" s="17">
        <v>5.1300925308384086E-2</v>
      </c>
      <c r="P26" s="17">
        <f>spline($I$26,$R$26,$R$27,$R$28,$R$29)</f>
        <v>5.7778475969101205E-2</v>
      </c>
      <c r="Q26" s="17">
        <f>IF($L$26&gt;0,POWER($L$26-$P$26,2),"")</f>
        <v>7.286161904364762E-5</v>
      </c>
      <c r="R26" s="17">
        <v>6.5142907670009929E-3</v>
      </c>
    </row>
    <row r="27" spans="2:23" ht="15.75" thickBot="1">
      <c r="B27"/>
      <c r="H27" s="2" t="s">
        <v>5</v>
      </c>
      <c r="I27" s="18">
        <v>0.25</v>
      </c>
      <c r="J27" s="17">
        <v>98.069235852526091</v>
      </c>
      <c r="K27" s="17">
        <v>0.98069235852526093</v>
      </c>
      <c r="L27" s="17">
        <v>8.1107386717364838E-2</v>
      </c>
      <c r="M27" s="17">
        <f>nss($I$27,$O$26,$O$27,$O$28,$O$29,$O$30,$O$31)</f>
        <v>6.0580481304209004E-2</v>
      </c>
      <c r="N27" s="17">
        <f>IF($L$27&gt;0,POWER($L$27-$M$27,2),"")</f>
        <v>4.2135384584064629E-4</v>
      </c>
      <c r="O27" s="17">
        <v>1.2725156759869571E-2</v>
      </c>
      <c r="P27" s="17">
        <f>spline($I$27,$R$26,$R$27,$R$28,$R$29)</f>
        <v>5.8826960036719549E-2</v>
      </c>
      <c r="Q27" s="17">
        <f>IF($L$27&gt;0,POWER($L$27-$P$27,2),"")</f>
        <v>4.9641741307161042E-4</v>
      </c>
      <c r="R27" s="17">
        <v>-6.7568001479698331E-4</v>
      </c>
    </row>
    <row r="28" spans="2:23" ht="15.75" thickBot="1">
      <c r="B28"/>
      <c r="H28" s="2" t="s">
        <v>6</v>
      </c>
      <c r="I28" s="18">
        <v>0.5</v>
      </c>
      <c r="J28" s="17">
        <v>97.017222222222216</v>
      </c>
      <c r="K28" s="17">
        <v>0.97017222222222221</v>
      </c>
      <c r="L28" s="17">
        <v>6.243489975854466E-2</v>
      </c>
      <c r="M28" s="17">
        <f>nss($I$28,$O$26,$O$27,$O$28,$O$29,$O$30,$O$31)</f>
        <v>5.9163897019530273E-2</v>
      </c>
      <c r="N28" s="17">
        <f>IF($L$28&gt;0,POWER($L$28-$M$28,2),"")</f>
        <v>1.0699458918639618E-5</v>
      </c>
      <c r="O28" s="17">
        <v>-4.1299261223692228E-2</v>
      </c>
      <c r="P28" s="17">
        <f>spline($I$28,$R$26,$R$27,$R$28,$R$29)</f>
        <v>6.0331072332414762E-2</v>
      </c>
      <c r="Q28" s="17">
        <f>IF($L$28&gt;0,POWER($L$28-$P$28,2),"")</f>
        <v>4.4260898389363505E-6</v>
      </c>
      <c r="R28" s="17">
        <v>2.0384975720220413E-5</v>
      </c>
    </row>
    <row r="29" spans="2:23" ht="15.75" thickBot="1">
      <c r="B29"/>
      <c r="H29" s="2" t="s">
        <v>7</v>
      </c>
      <c r="I29" s="18">
        <v>0.75</v>
      </c>
      <c r="J29" s="17">
        <v>96.265663333333336</v>
      </c>
      <c r="K29" s="17">
        <v>0.9626566333333334</v>
      </c>
      <c r="L29" s="17">
        <v>5.2054220625642467E-2</v>
      </c>
      <c r="M29" s="17">
        <f>nss($I$29,$O$26,$O$27,$O$28,$O$29,$O$30,$O$31)</f>
        <v>5.9070892107323317E-2</v>
      </c>
      <c r="N29" s="17">
        <f>IF($L$29&gt;0,POWER($L$29-$M$29,2),"")</f>
        <v>4.9233678681833336E-5</v>
      </c>
      <c r="O29" s="17">
        <v>9.9690148709718138E-2</v>
      </c>
      <c r="P29" s="17">
        <f>spline($I$29,$R$26,$R$27,$R$28,$R$29)</f>
        <v>6.1754546809207889E-2</v>
      </c>
      <c r="Q29" s="17">
        <f>IF($L$29&gt;0,POWER($L$29-$P$29,2),"")</f>
        <v>9.409632806756491E-5</v>
      </c>
      <c r="R29" s="17">
        <v>5.7240298830648483E-2</v>
      </c>
    </row>
    <row r="30" spans="2:23" ht="15.75" thickBot="1">
      <c r="B30"/>
      <c r="H30" s="2" t="s">
        <v>8</v>
      </c>
      <c r="I30" s="18">
        <v>1</v>
      </c>
      <c r="J30" s="17">
        <v>95.032066914498145</v>
      </c>
      <c r="K30" s="17">
        <v>0.95032066914498148</v>
      </c>
      <c r="L30" s="17">
        <v>5.2276386769232186E-2</v>
      </c>
      <c r="M30" s="17">
        <f>nss($I$30,$O$26,$O$27,$O$28,$O$29,$O$30,$O$31)</f>
        <v>5.9811233677574592E-2</v>
      </c>
      <c r="N30" s="17">
        <f>IF($L$30&gt;0,POWER($L$30-$M$30,2),"")</f>
        <v>5.6773917932157118E-5</v>
      </c>
      <c r="O30" s="17">
        <v>0.75711883503145749</v>
      </c>
      <c r="P30" s="17">
        <f>spline($I$30,$R$26,$R$27,$R$28,$R$29)</f>
        <v>6.3099294558572716E-2</v>
      </c>
      <c r="Q30" s="17">
        <f>IF($L$30&gt;0,POWER($L$30-$P$30,2),"")</f>
        <v>1.1713533301656792E-4</v>
      </c>
      <c r="R30" s="17"/>
    </row>
    <row r="31" spans="2:23" ht="15.75" thickBot="1">
      <c r="B31"/>
      <c r="H31" s="2" t="s">
        <v>9</v>
      </c>
      <c r="I31" s="18">
        <v>2</v>
      </c>
      <c r="J31" s="17">
        <v>93.601045072987304</v>
      </c>
      <c r="K31" s="17">
        <v>0.88106876762672193</v>
      </c>
      <c r="L31" s="17">
        <v>6.5356835533237678E-2</v>
      </c>
      <c r="M31" s="17">
        <f>nss($I$31,$O$26,$O$27,$O$28,$O$29,$O$30,$O$31)</f>
        <v>6.5775741279225225E-2</v>
      </c>
      <c r="N31" s="17">
        <f>IF($L$31&gt;0,POWER($L$31-$M$31,2),"")</f>
        <v>1.7548202402138299E-7</v>
      </c>
      <c r="O31" s="17">
        <v>3</v>
      </c>
      <c r="P31" s="17">
        <f>spline($I$31,$R$26,$R$27,$R$28,$R$29)</f>
        <v>6.7729240111224304E-2</v>
      </c>
      <c r="Q31" s="17">
        <f>IF($L$31&gt;0,POWER($L$31-$P$31,2),"")</f>
        <v>5.6283034816518979E-6</v>
      </c>
      <c r="R31" s="17"/>
    </row>
    <row r="32" spans="2:23" ht="15.75" thickBot="1">
      <c r="B32"/>
      <c r="H32" s="2" t="s">
        <v>10</v>
      </c>
      <c r="I32" s="18">
        <v>3</v>
      </c>
      <c r="J32" s="17">
        <v>95.19266369557765</v>
      </c>
      <c r="K32" s="17">
        <v>0.79438044410327757</v>
      </c>
      <c r="L32" s="17">
        <v>7.975150631327188E-2</v>
      </c>
      <c r="M32" s="17">
        <f>nss($I$32,$O$26,$O$27,$O$28,$O$29,$O$30,$O$31)</f>
        <v>7.1354386268516395E-2</v>
      </c>
      <c r="N32" s="17">
        <f>IF($L$32&gt;0,POWER($L$32-$M$32,2),"")</f>
        <v>7.0511625046034356E-5</v>
      </c>
      <c r="O32" s="17"/>
      <c r="P32" s="17">
        <f>spline($I$32,$R$26,$R$27,$R$28,$R$29)</f>
        <v>7.1252445342924561E-2</v>
      </c>
      <c r="Q32" s="17">
        <f>IF($L$32&gt;0,POWER($L$32-$P$32,2),"")</f>
        <v>7.223403737768111E-5</v>
      </c>
      <c r="R32" s="17"/>
    </row>
    <row r="33" spans="2:18" ht="15.75" thickBot="1">
      <c r="B33"/>
      <c r="H33" s="2" t="s">
        <v>11</v>
      </c>
      <c r="I33" s="18">
        <v>4</v>
      </c>
      <c r="J33" s="17">
        <v>94.958200249179839</v>
      </c>
      <c r="K33" s="17">
        <v>0.74402454265638518</v>
      </c>
      <c r="L33" s="17">
        <v>7.6721002824755802E-2</v>
      </c>
      <c r="M33" s="17">
        <f>nss($I$33,$O$26,$O$27,$O$28,$O$29,$O$30,$O$31)</f>
        <v>7.4910571660658287E-2</v>
      </c>
      <c r="N33" s="17">
        <f>IF($L$33&gt;0,POWER($L$33-$M$33,2),"")</f>
        <v>3.2776609999354819E-6</v>
      </c>
      <c r="O33" s="17"/>
      <c r="P33" s="17">
        <f>spline($I$33,$R$26,$R$27,$R$28,$R$29)</f>
        <v>7.3791220107994826E-2</v>
      </c>
      <c r="Q33" s="17">
        <f>IF($L$33&gt;0,POWER($L$33-$P$33,2),"")</f>
        <v>8.5836267674313249E-6</v>
      </c>
      <c r="R33" s="17"/>
    </row>
    <row r="34" spans="2:18" ht="15.75" thickBot="1">
      <c r="B34"/>
      <c r="H34" s="2" t="s">
        <v>12</v>
      </c>
      <c r="I34" s="18">
        <v>5</v>
      </c>
      <c r="J34" s="17">
        <v>95.3</v>
      </c>
      <c r="K34" s="17">
        <v>0.70063347056596537</v>
      </c>
      <c r="L34" s="17">
        <v>7.3746654980459292E-2</v>
      </c>
      <c r="M34" s="17">
        <f>nss($I$34,$O$26,$O$27,$O$28,$O$29,$O$30,$O$31)</f>
        <v>7.6723578402636453E-2</v>
      </c>
      <c r="N34" s="17">
        <f>IF($L$34&gt;0,POWER($L$34-$M$34,2),"")</f>
        <v>8.8620730615069778E-6</v>
      </c>
      <c r="O34" s="17"/>
      <c r="P34" s="17">
        <f>spline($I$34,$R$26,$R$27,$R$28,$R$29)</f>
        <v>7.5467874260756421E-2</v>
      </c>
      <c r="Q34" s="17">
        <f>IF($L$34&gt;0,POWER($L$34-$P$34,2),"")</f>
        <v>2.962595810866566E-6</v>
      </c>
      <c r="R34" s="17"/>
    </row>
    <row r="35" spans="2:18" ht="15.75" thickBot="1">
      <c r="B35"/>
      <c r="H35" s="2" t="s">
        <v>13</v>
      </c>
      <c r="I35" s="18">
        <v>6</v>
      </c>
      <c r="J35" s="17">
        <v>95</v>
      </c>
      <c r="K35" s="17">
        <v>0.65144705367763678</v>
      </c>
      <c r="L35" s="17">
        <v>7.4039233495869716E-2</v>
      </c>
      <c r="M35" s="17">
        <f>nss($I$35,$O$26,$O$27,$O$28,$O$29,$O$30,$O$31)</f>
        <v>7.7319183191245366E-2</v>
      </c>
      <c r="N35" s="17">
        <f>IF($L$35&gt;0,POWER($L$35-$M$35,2),"")</f>
        <v>1.075807000419482E-5</v>
      </c>
      <c r="O35" s="17"/>
      <c r="P35" s="17">
        <f>spline($I$35,$R$26,$R$27,$R$28,$R$29)</f>
        <v>7.6404717655530655E-2</v>
      </c>
      <c r="Q35" s="17">
        <f>IF($L$35&gt;0,POWER($L$35-$P$35,2),"")</f>
        <v>5.5955153096068157E-6</v>
      </c>
      <c r="R35" s="17"/>
    </row>
    <row r="36" spans="2:18" ht="15.75" thickBot="1">
      <c r="B36"/>
      <c r="H36" s="2" t="s">
        <v>14</v>
      </c>
      <c r="I36" s="18">
        <v>7</v>
      </c>
      <c r="J36" s="17">
        <v>94.068181818181813</v>
      </c>
      <c r="K36" s="17">
        <v>0.60007689992877833</v>
      </c>
      <c r="L36" s="17">
        <v>7.5684045680123324E-2</v>
      </c>
      <c r="M36" s="17">
        <f>nss($I$36,$O$26,$O$27,$O$28,$O$29,$O$30,$O$31)</f>
        <v>7.7128775528138641E-2</v>
      </c>
      <c r="N36" s="17">
        <f>IF($L$36&gt;0,POWER($L$36-$M$36,2),"")</f>
        <v>2.0872443337463596E-6</v>
      </c>
      <c r="O36" s="17"/>
      <c r="P36" s="17">
        <f>spline($I$36,$R$26,$R$27,$R$28,$R$29)</f>
        <v>7.6724060146638851E-2</v>
      </c>
      <c r="Q36" s="17">
        <f>IF($L$36&gt;0,POWER($L$36-$P$36,2),"")</f>
        <v>1.081630090561575E-6</v>
      </c>
      <c r="R36" s="17"/>
    </row>
    <row r="37" spans="2:18" ht="15.75" thickBot="1">
      <c r="B37"/>
      <c r="H37" s="2" t="s">
        <v>15</v>
      </c>
      <c r="I37" s="18">
        <v>8</v>
      </c>
      <c r="J37" s="17">
        <v>93.585739656412741</v>
      </c>
      <c r="K37" s="17">
        <v>0.55668530050468368</v>
      </c>
      <c r="L37" s="17">
        <v>7.5966576586188328E-2</v>
      </c>
      <c r="M37" s="17">
        <f>nss($I$37,$O$26,$O$27,$O$28,$O$29,$O$30,$O$31)</f>
        <v>7.6457244446502731E-2</v>
      </c>
      <c r="N37" s="17">
        <f>IF($L$37&gt;0,POWER($L$37-$M$37,2),"")</f>
        <v>2.4075494914551474E-7</v>
      </c>
      <c r="O37" s="17"/>
      <c r="P37" s="17">
        <f>spline($I$37,$R$26,$R$27,$R$28,$R$29)</f>
        <v>7.6548211588402346E-2</v>
      </c>
      <c r="Q37" s="17">
        <f>IF($L$37&gt;0,POWER($L$37-$P$37,2),"")</f>
        <v>3.3829927580050031E-7</v>
      </c>
      <c r="R37" s="17"/>
    </row>
    <row r="38" spans="2:18" ht="15.75" thickBot="1">
      <c r="B38"/>
      <c r="H38" s="2" t="s">
        <v>16</v>
      </c>
      <c r="I38" s="18">
        <v>9</v>
      </c>
      <c r="J38" s="17">
        <v>93.193795088203075</v>
      </c>
      <c r="K38" s="17">
        <v>0.51626904812064112</v>
      </c>
      <c r="L38" s="17">
        <v>7.6223960740833929E-2</v>
      </c>
      <c r="M38" s="17">
        <f>nss($I$38,$O$26,$O$27,$O$28,$O$29,$O$30,$O$31)</f>
        <v>7.550979150763297E-2</v>
      </c>
      <c r="N38" s="17">
        <f>IF($L$38&gt;0,POWER($L$38-$M$38,2),"")</f>
        <v>5.1003769365084596E-7</v>
      </c>
      <c r="O38" s="17"/>
      <c r="P38" s="17">
        <f>spline($I$38,$R$26,$R$27,$R$28,$R$29)</f>
        <v>7.5999481835142449E-2</v>
      </c>
      <c r="Q38" s="17">
        <f>IF($L$38&gt;0,POWER($L$38-$P$38,2),"")</f>
        <v>5.0390779100444519E-8</v>
      </c>
      <c r="R38" s="17"/>
    </row>
    <row r="39" spans="2:18" ht="15.75" thickBot="1">
      <c r="B39"/>
      <c r="H39" s="2" t="s">
        <v>17</v>
      </c>
      <c r="I39" s="18">
        <v>10</v>
      </c>
      <c r="J39" s="17">
        <v>93.001310959622444</v>
      </c>
      <c r="K39" s="17">
        <v>0.47972478060691703</v>
      </c>
      <c r="L39" s="17">
        <v>7.6219321463840695E-2</v>
      </c>
      <c r="M39" s="17">
        <f>nss($I$39,$O$26,$O$27,$O$28,$O$29,$O$30,$O$31)</f>
        <v>7.4421401034370921E-2</v>
      </c>
      <c r="N39" s="17">
        <f>IF($L$39&gt;0,POWER($L$39-$M$39,2),"")</f>
        <v>3.2325178707047757E-6</v>
      </c>
      <c r="O39" s="17"/>
      <c r="P39" s="17">
        <f>spline($I$39,$R$26,$R$27,$R$28,$R$29)</f>
        <v>7.5200180741180497E-2</v>
      </c>
      <c r="Q39" s="17">
        <f>IF($L$39&gt;0,POWER($L$39-$P$39,2),"")</f>
        <v>1.0386478125843491E-6</v>
      </c>
      <c r="R39" s="17"/>
    </row>
    <row r="40" spans="2:18" ht="15.75" thickBot="1">
      <c r="B40"/>
      <c r="I40" s="33" t="s">
        <v>36</v>
      </c>
      <c r="J40" s="34"/>
      <c r="K40" s="34"/>
      <c r="L40" s="34"/>
      <c r="M40" s="35"/>
      <c r="N40" s="17">
        <f>SUM($N$26:$N$39)</f>
        <v>8.1606363360326849E-4</v>
      </c>
      <c r="O40" s="17"/>
      <c r="P40" s="17"/>
      <c r="Q40" s="17">
        <f>SUM($Q$26:$Q$39)</f>
        <v>8.8244982974361181E-4</v>
      </c>
      <c r="R40" s="17"/>
    </row>
    <row r="41" spans="2:18">
      <c r="B41"/>
    </row>
    <row r="42" spans="2:18">
      <c r="B42"/>
    </row>
    <row r="43" spans="2:18">
      <c r="B43"/>
    </row>
    <row r="44" spans="2:18">
      <c r="B44"/>
    </row>
    <row r="45" spans="2:18">
      <c r="B45"/>
    </row>
    <row r="46" spans="2:18">
      <c r="B46"/>
    </row>
    <row r="47" spans="2:18">
      <c r="B47"/>
    </row>
    <row r="48" spans="2:18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</sheetData>
  <mergeCells count="3">
    <mergeCell ref="A1:H2"/>
    <mergeCell ref="I1:W2"/>
    <mergeCell ref="I40:M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B1-D3DB-407A-89D6-CB0D953041C1}">
  <dimension ref="A1:AE11"/>
  <sheetViews>
    <sheetView tabSelected="1" workbookViewId="0">
      <selection activeCell="N11" sqref="N11"/>
    </sheetView>
  </sheetViews>
  <sheetFormatPr defaultColWidth="10.85546875" defaultRowHeight="15"/>
  <cols>
    <col min="1" max="6" width="10.85546875" style="2"/>
    <col min="7" max="7" width="31.7109375" style="2" bestFit="1" customWidth="1"/>
    <col min="8" max="8" width="16" style="2" customWidth="1"/>
    <col min="9" max="13" width="10.85546875" style="2"/>
    <col min="14" max="16" width="10.85546875" style="28"/>
    <col min="17" max="16384" width="10.85546875" style="2"/>
  </cols>
  <sheetData>
    <row r="1" spans="1:31">
      <c r="A1" s="12" t="s">
        <v>37</v>
      </c>
      <c r="B1" s="12" t="s">
        <v>38</v>
      </c>
      <c r="C1" s="12" t="s">
        <v>39</v>
      </c>
      <c r="D1" s="12" t="s">
        <v>40</v>
      </c>
      <c r="E1" s="12" t="s">
        <v>41</v>
      </c>
      <c r="F1" s="12" t="s">
        <v>42</v>
      </c>
      <c r="G1" s="12" t="s">
        <v>43</v>
      </c>
      <c r="H1" s="12" t="s">
        <v>44</v>
      </c>
      <c r="I1" s="12" t="s">
        <v>45</v>
      </c>
      <c r="J1" s="12" t="s">
        <v>46</v>
      </c>
      <c r="K1" s="12" t="s">
        <v>47</v>
      </c>
      <c r="L1" s="12" t="s">
        <v>48</v>
      </c>
      <c r="M1" s="12" t="s">
        <v>22</v>
      </c>
      <c r="N1" s="13" t="s">
        <v>49</v>
      </c>
      <c r="O1" s="13" t="s">
        <v>50</v>
      </c>
      <c r="P1" s="13" t="s">
        <v>51</v>
      </c>
      <c r="Q1" s="14" t="s">
        <v>52</v>
      </c>
      <c r="R1" s="14" t="s">
        <v>53</v>
      </c>
      <c r="S1" s="14" t="s">
        <v>54</v>
      </c>
      <c r="T1" s="15" t="s">
        <v>55</v>
      </c>
      <c r="U1" s="15" t="s">
        <v>56</v>
      </c>
      <c r="V1" s="12" t="s">
        <v>57</v>
      </c>
      <c r="W1" s="15" t="s">
        <v>58</v>
      </c>
      <c r="X1" s="15" t="s">
        <v>59</v>
      </c>
      <c r="Y1" s="12" t="s">
        <v>26</v>
      </c>
      <c r="Z1" s="12" t="s">
        <v>60</v>
      </c>
      <c r="AA1" s="12" t="s">
        <v>27</v>
      </c>
      <c r="AB1" s="12" t="s">
        <v>61</v>
      </c>
      <c r="AC1" s="12" t="s">
        <v>62</v>
      </c>
      <c r="AD1" s="12" t="s">
        <v>23</v>
      </c>
      <c r="AE1" s="16" t="s">
        <v>63</v>
      </c>
    </row>
    <row r="2" spans="1:31">
      <c r="A2" s="2">
        <v>2017</v>
      </c>
      <c r="B2" s="2" t="s">
        <v>64</v>
      </c>
      <c r="C2" s="2" t="s">
        <v>65</v>
      </c>
      <c r="D2" s="2" t="s">
        <v>66</v>
      </c>
      <c r="E2" s="2">
        <v>22</v>
      </c>
      <c r="F2" s="2" t="s">
        <v>19</v>
      </c>
      <c r="G2" s="2" t="s">
        <v>67</v>
      </c>
      <c r="H2" s="2" t="s">
        <v>68</v>
      </c>
      <c r="I2" s="2" t="s">
        <v>68</v>
      </c>
      <c r="J2" s="2" t="s">
        <v>69</v>
      </c>
      <c r="K2" s="2" t="s">
        <v>70</v>
      </c>
      <c r="L2" s="2" t="s">
        <v>71</v>
      </c>
      <c r="M2" s="2">
        <v>8.3333333333333329E-2</v>
      </c>
      <c r="N2" s="28">
        <v>42879</v>
      </c>
      <c r="O2" s="28">
        <v>42881</v>
      </c>
      <c r="P2" s="28">
        <v>42908</v>
      </c>
      <c r="Q2" s="2">
        <v>15000</v>
      </c>
      <c r="R2" s="2">
        <v>5510</v>
      </c>
      <c r="S2" s="2">
        <v>5010</v>
      </c>
      <c r="T2" s="2">
        <v>5.9</v>
      </c>
      <c r="U2" s="2">
        <v>5.1398999999999999</v>
      </c>
      <c r="W2" s="2">
        <v>99.541111111111107</v>
      </c>
      <c r="X2" s="2">
        <v>99.600229999999996</v>
      </c>
      <c r="Y2" s="2" t="s">
        <v>30</v>
      </c>
      <c r="AD2" s="2">
        <v>8.3333333333333301E-2</v>
      </c>
      <c r="AE2" s="2">
        <v>5.1605302517875713E-2</v>
      </c>
    </row>
    <row r="3" spans="1:31">
      <c r="A3" s="2">
        <v>2024</v>
      </c>
      <c r="B3" s="2" t="s">
        <v>64</v>
      </c>
      <c r="C3" s="2" t="s">
        <v>72</v>
      </c>
      <c r="D3" s="2" t="s">
        <v>73</v>
      </c>
      <c r="E3" s="2">
        <v>12</v>
      </c>
      <c r="F3" s="2" t="s">
        <v>19</v>
      </c>
      <c r="G3" s="2" t="s">
        <v>74</v>
      </c>
      <c r="H3" s="2" t="s">
        <v>75</v>
      </c>
      <c r="I3" s="2" t="s">
        <v>75</v>
      </c>
      <c r="J3" s="2" t="s">
        <v>69</v>
      </c>
      <c r="K3" s="2" t="s">
        <v>70</v>
      </c>
      <c r="L3" s="2" t="s">
        <v>71</v>
      </c>
      <c r="M3" s="2">
        <v>0.25</v>
      </c>
      <c r="N3" s="28">
        <v>45371</v>
      </c>
      <c r="O3" s="28">
        <v>45372</v>
      </c>
      <c r="P3" s="28">
        <v>45462</v>
      </c>
      <c r="Q3" s="2">
        <v>8333.3333333333339</v>
      </c>
      <c r="R3" s="2">
        <v>15698</v>
      </c>
      <c r="S3" s="2">
        <v>9668</v>
      </c>
      <c r="T3" s="2">
        <v>8</v>
      </c>
      <c r="U3" s="2">
        <v>7.6381878361605295</v>
      </c>
      <c r="W3" s="2">
        <v>97.977777777777774</v>
      </c>
      <c r="X3" s="2">
        <v>98.069235852526091</v>
      </c>
      <c r="Y3" s="2" t="s">
        <v>30</v>
      </c>
      <c r="AB3" s="2" t="s">
        <v>76</v>
      </c>
      <c r="AD3" s="2">
        <v>0.25</v>
      </c>
      <c r="AE3" s="2">
        <v>7.7885666894015909E-2</v>
      </c>
    </row>
    <row r="4" spans="1:31">
      <c r="A4" s="2">
        <v>2026</v>
      </c>
      <c r="B4" s="2" t="s">
        <v>64</v>
      </c>
      <c r="C4" s="2" t="s">
        <v>72</v>
      </c>
      <c r="D4" s="2" t="s">
        <v>77</v>
      </c>
      <c r="E4" s="2">
        <v>2</v>
      </c>
      <c r="F4" s="2" t="s">
        <v>19</v>
      </c>
      <c r="G4" s="2" t="s">
        <v>78</v>
      </c>
      <c r="H4" s="2" t="s">
        <v>79</v>
      </c>
      <c r="I4" s="2" t="s">
        <v>79</v>
      </c>
      <c r="J4" s="2" t="s">
        <v>69</v>
      </c>
      <c r="K4" s="2" t="s">
        <v>70</v>
      </c>
      <c r="L4" s="2" t="s">
        <v>71</v>
      </c>
      <c r="M4" s="2">
        <v>0.5</v>
      </c>
      <c r="N4" s="28">
        <v>46029</v>
      </c>
      <c r="O4" s="28">
        <v>46030</v>
      </c>
      <c r="P4" s="28">
        <v>46211</v>
      </c>
      <c r="Q4" s="2">
        <v>10000</v>
      </c>
      <c r="R4" s="2">
        <v>9541</v>
      </c>
      <c r="S4" s="2">
        <v>2730</v>
      </c>
      <c r="T4" s="2">
        <v>5.9</v>
      </c>
      <c r="U4" s="2">
        <v>5.9</v>
      </c>
      <c r="W4" s="2">
        <v>97.017222222222216</v>
      </c>
      <c r="X4" s="2">
        <v>97.017222222222216</v>
      </c>
      <c r="Y4" s="2" t="s">
        <v>30</v>
      </c>
      <c r="AB4" s="2" t="s">
        <v>76</v>
      </c>
      <c r="AD4" s="2">
        <v>0.5</v>
      </c>
      <c r="AE4" s="2">
        <v>6.0813944832246281E-2</v>
      </c>
    </row>
    <row r="5" spans="1:31">
      <c r="A5" s="2">
        <v>2014</v>
      </c>
      <c r="B5" s="2" t="s">
        <v>64</v>
      </c>
      <c r="C5" s="2" t="s">
        <v>65</v>
      </c>
      <c r="D5" s="2" t="s">
        <v>80</v>
      </c>
      <c r="E5" s="2">
        <v>24</v>
      </c>
      <c r="F5" s="2" t="s">
        <v>19</v>
      </c>
      <c r="G5" s="2" t="s">
        <v>81</v>
      </c>
      <c r="H5" s="2" t="s">
        <v>82</v>
      </c>
      <c r="I5" s="2" t="s">
        <v>83</v>
      </c>
      <c r="J5" s="2" t="s">
        <v>69</v>
      </c>
      <c r="K5" s="2" t="s">
        <v>70</v>
      </c>
      <c r="L5" s="2" t="s">
        <v>71</v>
      </c>
      <c r="M5" s="2">
        <v>0.75</v>
      </c>
      <c r="N5" s="28">
        <v>41802</v>
      </c>
      <c r="O5" s="28">
        <v>41803</v>
      </c>
      <c r="P5" s="28">
        <v>42075</v>
      </c>
      <c r="Q5" s="2">
        <v>25000</v>
      </c>
      <c r="R5" s="2">
        <v>55450</v>
      </c>
      <c r="S5" s="2">
        <v>43950</v>
      </c>
      <c r="T5" s="2">
        <v>5.0495000000000001</v>
      </c>
      <c r="U5" s="2">
        <v>4.9244000000000003</v>
      </c>
      <c r="W5" s="2">
        <v>96.170795833333329</v>
      </c>
      <c r="X5" s="2">
        <v>96.265663333333336</v>
      </c>
      <c r="Y5" s="2" t="s">
        <v>30</v>
      </c>
      <c r="AD5" s="2">
        <v>0.75</v>
      </c>
      <c r="AE5" s="2">
        <v>5.1154272764407975E-2</v>
      </c>
    </row>
    <row r="6" spans="1:31">
      <c r="A6" s="2">
        <v>2026</v>
      </c>
      <c r="B6" s="2">
        <v>20</v>
      </c>
      <c r="C6" s="2" t="s">
        <v>65</v>
      </c>
      <c r="D6" s="2" t="s">
        <v>84</v>
      </c>
      <c r="E6" s="2" t="s">
        <v>85</v>
      </c>
      <c r="F6" s="2" t="s">
        <v>19</v>
      </c>
      <c r="G6" s="2" t="s">
        <v>86</v>
      </c>
      <c r="H6" s="2" t="s">
        <v>87</v>
      </c>
      <c r="I6" s="2" t="s">
        <v>87</v>
      </c>
      <c r="J6" s="2" t="s">
        <v>69</v>
      </c>
      <c r="K6" s="2" t="s">
        <v>70</v>
      </c>
      <c r="L6" s="2" t="s">
        <v>71</v>
      </c>
      <c r="M6" s="2">
        <v>1</v>
      </c>
      <c r="N6" s="28">
        <v>46155</v>
      </c>
      <c r="O6" s="28">
        <v>46157</v>
      </c>
      <c r="P6" s="28">
        <v>46520</v>
      </c>
      <c r="Q6" s="2">
        <v>12500</v>
      </c>
      <c r="R6" s="2">
        <v>26000</v>
      </c>
      <c r="S6" s="2">
        <v>18830</v>
      </c>
      <c r="T6" s="2">
        <v>5.15</v>
      </c>
      <c r="U6" s="2">
        <v>4.913340414232608</v>
      </c>
      <c r="W6" s="2">
        <v>94.792777777777772</v>
      </c>
      <c r="X6" s="2">
        <v>95.032066914498145</v>
      </c>
      <c r="Y6" s="2" t="s">
        <v>30</v>
      </c>
      <c r="AB6" s="2" t="s">
        <v>76</v>
      </c>
      <c r="AC6" s="2" t="s">
        <v>88</v>
      </c>
      <c r="AD6" s="2">
        <v>1</v>
      </c>
      <c r="AE6" s="2">
        <v>5.1701920980559313E-2</v>
      </c>
    </row>
    <row r="7" spans="1:31">
      <c r="A7" s="2">
        <v>2026</v>
      </c>
      <c r="B7" s="2">
        <v>20</v>
      </c>
      <c r="C7" s="2" t="s">
        <v>65</v>
      </c>
      <c r="D7" s="2" t="s">
        <v>84</v>
      </c>
      <c r="E7" s="2" t="s">
        <v>89</v>
      </c>
      <c r="F7" s="2" t="s">
        <v>19</v>
      </c>
      <c r="G7" s="2" t="s">
        <v>90</v>
      </c>
      <c r="H7" s="2" t="s">
        <v>91</v>
      </c>
      <c r="I7" s="2" t="s">
        <v>91</v>
      </c>
      <c r="J7" s="2" t="s">
        <v>92</v>
      </c>
      <c r="K7" s="2" t="s">
        <v>70</v>
      </c>
      <c r="L7" s="2" t="s">
        <v>71</v>
      </c>
      <c r="M7" s="2">
        <v>3</v>
      </c>
      <c r="N7" s="28">
        <v>46155</v>
      </c>
      <c r="O7" s="28">
        <v>46157</v>
      </c>
      <c r="P7" s="28">
        <v>47253</v>
      </c>
      <c r="Q7" s="2">
        <v>12500</v>
      </c>
      <c r="R7" s="2">
        <v>32170</v>
      </c>
      <c r="S7" s="2">
        <v>29170</v>
      </c>
      <c r="T7" s="2">
        <v>8.1395606169854826</v>
      </c>
      <c r="U7" s="2">
        <v>7.8607213621779328</v>
      </c>
      <c r="V7" s="2">
        <v>6</v>
      </c>
      <c r="W7" s="2">
        <v>94.5</v>
      </c>
      <c r="X7" s="2">
        <v>95.19266369557765</v>
      </c>
      <c r="Y7" s="2" t="s">
        <v>30</v>
      </c>
      <c r="AB7" s="2" t="s">
        <v>76</v>
      </c>
      <c r="AC7" s="2" t="s">
        <v>88</v>
      </c>
      <c r="AD7" s="2">
        <v>3</v>
      </c>
      <c r="AE7" s="2">
        <v>7.8607213621779332E-2</v>
      </c>
    </row>
    <row r="8" spans="1:31">
      <c r="A8" s="2">
        <v>2026</v>
      </c>
      <c r="B8" s="2">
        <v>20</v>
      </c>
      <c r="C8" s="2" t="s">
        <v>65</v>
      </c>
      <c r="D8" s="2" t="s">
        <v>84</v>
      </c>
      <c r="E8" s="2" t="s">
        <v>93</v>
      </c>
      <c r="F8" s="2" t="s">
        <v>19</v>
      </c>
      <c r="G8" s="2" t="s">
        <v>94</v>
      </c>
      <c r="H8" s="2" t="s">
        <v>95</v>
      </c>
      <c r="I8" s="2" t="s">
        <v>95</v>
      </c>
      <c r="J8" s="2" t="s">
        <v>92</v>
      </c>
      <c r="K8" s="2" t="s">
        <v>70</v>
      </c>
      <c r="L8" s="2" t="s">
        <v>71</v>
      </c>
      <c r="M8" s="2">
        <v>5</v>
      </c>
      <c r="N8" s="28">
        <v>46155</v>
      </c>
      <c r="O8" s="28">
        <v>46157</v>
      </c>
      <c r="P8" s="28">
        <v>47983</v>
      </c>
      <c r="Q8" s="2">
        <v>12500</v>
      </c>
      <c r="R8" s="2">
        <v>10000</v>
      </c>
      <c r="S8" s="2">
        <v>7000</v>
      </c>
      <c r="T8" s="2">
        <v>7.3826956979076552</v>
      </c>
      <c r="U8" s="2">
        <v>7.3572730156016144</v>
      </c>
      <c r="V8" s="2">
        <v>6.2</v>
      </c>
      <c r="W8" s="2">
        <v>95.2</v>
      </c>
      <c r="X8" s="2">
        <v>95.3</v>
      </c>
      <c r="Y8" s="2" t="s">
        <v>30</v>
      </c>
      <c r="AB8" s="2" t="s">
        <v>76</v>
      </c>
      <c r="AC8" s="2" t="s">
        <v>88</v>
      </c>
      <c r="AD8" s="2">
        <v>5</v>
      </c>
      <c r="AE8" s="2">
        <v>7.3572730156016147E-2</v>
      </c>
    </row>
    <row r="9" spans="1:31">
      <c r="A9" s="2">
        <v>2025</v>
      </c>
      <c r="B9" s="2" t="s">
        <v>96</v>
      </c>
      <c r="C9" s="2" t="s">
        <v>97</v>
      </c>
      <c r="D9" s="2" t="s">
        <v>98</v>
      </c>
      <c r="E9" s="2">
        <v>36</v>
      </c>
      <c r="F9" s="2" t="s">
        <v>19</v>
      </c>
      <c r="G9" s="2" t="s">
        <v>99</v>
      </c>
      <c r="H9" s="2" t="s">
        <v>100</v>
      </c>
      <c r="I9" s="2" t="s">
        <v>100</v>
      </c>
      <c r="J9" s="2" t="s">
        <v>92</v>
      </c>
      <c r="K9" s="2" t="s">
        <v>101</v>
      </c>
      <c r="L9" s="2" t="s">
        <v>71</v>
      </c>
      <c r="M9" s="2">
        <v>6</v>
      </c>
      <c r="N9" s="28">
        <v>45903</v>
      </c>
      <c r="O9" s="28">
        <v>45904</v>
      </c>
      <c r="P9" s="28">
        <v>48264</v>
      </c>
      <c r="Q9" s="2">
        <v>6250</v>
      </c>
      <c r="R9" s="2">
        <v>3500</v>
      </c>
      <c r="S9" s="2">
        <v>3000</v>
      </c>
      <c r="T9" s="2">
        <v>7.4408763446483945</v>
      </c>
      <c r="U9" s="2">
        <v>7.4408763446483945</v>
      </c>
      <c r="V9" s="2">
        <v>6.45</v>
      </c>
      <c r="W9" s="2">
        <v>95</v>
      </c>
      <c r="X9" s="2">
        <v>95</v>
      </c>
      <c r="Y9" s="2" t="s">
        <v>30</v>
      </c>
      <c r="AB9" s="2" t="s">
        <v>76</v>
      </c>
      <c r="AD9" s="2">
        <v>6</v>
      </c>
      <c r="AE9" s="2">
        <v>7.440876344648395E-2</v>
      </c>
    </row>
    <row r="10" spans="1:31">
      <c r="A10" s="2">
        <v>2026</v>
      </c>
      <c r="B10" s="2" t="s">
        <v>64</v>
      </c>
      <c r="C10" s="2" t="s">
        <v>65</v>
      </c>
      <c r="D10" s="2" t="s">
        <v>102</v>
      </c>
      <c r="E10" s="2">
        <v>18</v>
      </c>
      <c r="F10" s="2" t="s">
        <v>19</v>
      </c>
      <c r="G10" s="2" t="s">
        <v>103</v>
      </c>
      <c r="H10" s="2" t="s">
        <v>104</v>
      </c>
      <c r="I10" s="2" t="s">
        <v>104</v>
      </c>
      <c r="J10" s="2" t="s">
        <v>92</v>
      </c>
      <c r="K10" s="2" t="s">
        <v>101</v>
      </c>
      <c r="L10" s="2" t="s">
        <v>71</v>
      </c>
      <c r="M10" s="2">
        <v>7</v>
      </c>
      <c r="N10" s="28">
        <v>46141</v>
      </c>
      <c r="O10" s="28">
        <v>46142</v>
      </c>
      <c r="P10" s="28">
        <v>48685</v>
      </c>
      <c r="Q10" s="2">
        <v>12500</v>
      </c>
      <c r="R10" s="2">
        <v>3100</v>
      </c>
      <c r="S10" s="2">
        <v>1100</v>
      </c>
      <c r="T10" s="2">
        <v>7.5374517851430083</v>
      </c>
      <c r="U10" s="2">
        <v>7.5239906362601454</v>
      </c>
      <c r="V10" s="2">
        <v>6.4</v>
      </c>
      <c r="W10" s="2">
        <v>94</v>
      </c>
      <c r="X10" s="2">
        <v>94.068181818181813</v>
      </c>
      <c r="Y10" s="2" t="s">
        <v>30</v>
      </c>
      <c r="AB10" s="2" t="s">
        <v>76</v>
      </c>
      <c r="AC10" s="2" t="s">
        <v>105</v>
      </c>
      <c r="AD10" s="2">
        <v>7</v>
      </c>
      <c r="AE10" s="2">
        <v>7.5239906362601458E-2</v>
      </c>
    </row>
    <row r="11" spans="1:31">
      <c r="A11" s="2">
        <v>2025</v>
      </c>
      <c r="B11" s="2" t="s">
        <v>96</v>
      </c>
      <c r="C11" s="2" t="s">
        <v>97</v>
      </c>
      <c r="D11" s="2" t="s">
        <v>106</v>
      </c>
      <c r="E11" s="2">
        <v>28</v>
      </c>
      <c r="F11" s="2" t="s">
        <v>19</v>
      </c>
      <c r="G11" s="2" t="s">
        <v>107</v>
      </c>
      <c r="H11" s="2" t="s">
        <v>108</v>
      </c>
      <c r="I11" s="2" t="s">
        <v>108</v>
      </c>
      <c r="J11" s="2" t="s">
        <v>92</v>
      </c>
      <c r="K11" s="2" t="s">
        <v>101</v>
      </c>
      <c r="L11" s="2" t="s">
        <v>71</v>
      </c>
      <c r="M11" s="2">
        <v>10</v>
      </c>
      <c r="N11" s="28">
        <v>45847</v>
      </c>
      <c r="O11" s="28">
        <v>45848</v>
      </c>
      <c r="P11" s="28">
        <v>49360</v>
      </c>
      <c r="Q11" s="2">
        <v>8000</v>
      </c>
      <c r="R11" s="2">
        <v>4786.1000000000004</v>
      </c>
      <c r="S11" s="2">
        <v>4386.1000000000004</v>
      </c>
      <c r="T11" s="2">
        <v>7.5934196096677429</v>
      </c>
      <c r="U11" s="2">
        <v>7.5932133217380935</v>
      </c>
      <c r="V11" s="2">
        <v>6.5500000000000007</v>
      </c>
      <c r="W11" s="2">
        <v>93</v>
      </c>
      <c r="X11" s="2">
        <v>93.001310959622444</v>
      </c>
      <c r="Y11" s="2" t="s">
        <v>30</v>
      </c>
      <c r="AB11" s="2" t="s">
        <v>76</v>
      </c>
      <c r="AD11" s="2">
        <v>10</v>
      </c>
      <c r="AE11" s="2">
        <v>7.5932133217380932E-2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F4720-E2F9-4AA3-9EAD-8B3D8FBAEF09}"/>
</file>

<file path=customXml/itemProps2.xml><?xml version="1.0" encoding="utf-8"?>
<ds:datastoreItem xmlns:ds="http://schemas.openxmlformats.org/officeDocument/2006/customXml" ds:itemID="{B4DC81CD-2B6D-485A-9FE4-3C8AB08B9160}"/>
</file>

<file path=customXml/itemProps3.xml><?xml version="1.0" encoding="utf-8"?>
<ds:datastoreItem xmlns:ds="http://schemas.openxmlformats.org/officeDocument/2006/customXml" ds:itemID="{5E2D5D47-AE56-48F1-91A4-9705DCFE8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Hammed KONATE</dc:creator>
  <cp:keywords/>
  <dc:description/>
  <cp:lastModifiedBy>Alain Franck  Koudregma YAMEOGO</cp:lastModifiedBy>
  <cp:revision/>
  <dcterms:created xsi:type="dcterms:W3CDTF">2018-08-10T11:59:25Z</dcterms:created>
  <dcterms:modified xsi:type="dcterms:W3CDTF">2026-05-18T13:11:09Z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